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QCSF web\wordpress\Tournois\ResultatsExcel\"/>
    </mc:Choice>
  </mc:AlternateContent>
  <bookViews>
    <workbookView xWindow="120" yWindow="75" windowWidth="16515" windowHeight="928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class_interm">[1]classementintermédiaire!$B$3:$BP$17</definedName>
    <definedName name="NouvCotes">[1]CalculNouvelleCote!$B$2:$X$16</definedName>
    <definedName name="PtsSélection">[1]PointsSelection!$B$1:$D$15</definedName>
    <definedName name="_xlnm.Print_Area" localSheetId="0">Feuil1!$A$1:$T$18</definedName>
  </definedNames>
  <calcPr calcId="152511"/>
</workbook>
</file>

<file path=xl/calcChain.xml><?xml version="1.0" encoding="utf-8"?>
<calcChain xmlns="http://schemas.openxmlformats.org/spreadsheetml/2006/main">
  <c r="T16" i="1" l="1"/>
  <c r="S16" i="1"/>
  <c r="R16" i="1"/>
  <c r="Q16" i="1"/>
  <c r="P16" i="1"/>
  <c r="O16" i="1"/>
  <c r="N16" i="1"/>
  <c r="M16" i="1"/>
  <c r="L16" i="1"/>
  <c r="K16" i="1"/>
  <c r="J16" i="1"/>
  <c r="T15" i="1"/>
  <c r="S15" i="1"/>
  <c r="R15" i="1"/>
  <c r="Q15" i="1"/>
  <c r="P15" i="1"/>
  <c r="O15" i="1"/>
  <c r="N15" i="1"/>
  <c r="M15" i="1"/>
  <c r="L15" i="1"/>
  <c r="K15" i="1"/>
  <c r="J15" i="1"/>
  <c r="T14" i="1"/>
  <c r="S14" i="1"/>
  <c r="R14" i="1"/>
  <c r="Q14" i="1"/>
  <c r="P14" i="1"/>
  <c r="O14" i="1"/>
  <c r="N14" i="1"/>
  <c r="M14" i="1"/>
  <c r="L14" i="1"/>
  <c r="K14" i="1"/>
  <c r="J14" i="1"/>
  <c r="T13" i="1"/>
  <c r="S13" i="1"/>
  <c r="R13" i="1"/>
  <c r="Q13" i="1"/>
  <c r="P13" i="1"/>
  <c r="O13" i="1"/>
  <c r="N13" i="1"/>
  <c r="M13" i="1"/>
  <c r="L13" i="1"/>
  <c r="K13" i="1"/>
  <c r="J13" i="1"/>
  <c r="T12" i="1"/>
  <c r="S12" i="1"/>
  <c r="R12" i="1"/>
  <c r="Q12" i="1"/>
  <c r="P12" i="1"/>
  <c r="O12" i="1"/>
  <c r="N12" i="1"/>
  <c r="M12" i="1"/>
  <c r="L12" i="1"/>
  <c r="K12" i="1"/>
  <c r="J12" i="1"/>
  <c r="T11" i="1"/>
  <c r="S11" i="1"/>
  <c r="R11" i="1"/>
  <c r="Q11" i="1"/>
  <c r="P11" i="1"/>
  <c r="O11" i="1"/>
  <c r="N11" i="1"/>
  <c r="M11" i="1"/>
  <c r="L11" i="1"/>
  <c r="K11" i="1"/>
  <c r="J11" i="1"/>
  <c r="T10" i="1"/>
  <c r="S10" i="1"/>
  <c r="R10" i="1"/>
  <c r="Q10" i="1"/>
  <c r="P10" i="1"/>
  <c r="O10" i="1"/>
  <c r="N10" i="1"/>
  <c r="M10" i="1"/>
  <c r="L10" i="1"/>
  <c r="K10" i="1"/>
  <c r="J10" i="1"/>
  <c r="T9" i="1"/>
  <c r="S9" i="1"/>
  <c r="R9" i="1"/>
  <c r="Q9" i="1"/>
  <c r="P9" i="1"/>
  <c r="O9" i="1"/>
  <c r="N9" i="1"/>
  <c r="M9" i="1"/>
  <c r="L9" i="1"/>
  <c r="K9" i="1"/>
  <c r="J9" i="1"/>
  <c r="T8" i="1"/>
  <c r="S8" i="1"/>
  <c r="R8" i="1"/>
  <c r="Q8" i="1"/>
  <c r="P8" i="1"/>
  <c r="O8" i="1"/>
  <c r="N8" i="1"/>
  <c r="M8" i="1"/>
  <c r="L8" i="1"/>
  <c r="K8" i="1"/>
  <c r="J8" i="1"/>
  <c r="T7" i="1"/>
  <c r="S7" i="1"/>
  <c r="R7" i="1"/>
  <c r="Q7" i="1"/>
  <c r="P7" i="1"/>
  <c r="O7" i="1"/>
  <c r="N7" i="1"/>
  <c r="M7" i="1"/>
  <c r="L7" i="1"/>
  <c r="K7" i="1"/>
  <c r="J7" i="1"/>
  <c r="T6" i="1"/>
  <c r="S6" i="1"/>
  <c r="R6" i="1"/>
  <c r="Q6" i="1"/>
  <c r="P6" i="1"/>
  <c r="O6" i="1"/>
  <c r="N6" i="1"/>
  <c r="M6" i="1"/>
  <c r="L6" i="1"/>
  <c r="K6" i="1"/>
  <c r="J6" i="1"/>
  <c r="T5" i="1"/>
  <c r="S5" i="1"/>
  <c r="R5" i="1"/>
  <c r="Q5" i="1"/>
  <c r="P5" i="1"/>
  <c r="O5" i="1"/>
  <c r="N5" i="1"/>
  <c r="M5" i="1"/>
  <c r="L5" i="1"/>
  <c r="K5" i="1"/>
  <c r="J5" i="1"/>
  <c r="T4" i="1"/>
  <c r="S4" i="1"/>
  <c r="R4" i="1"/>
  <c r="Q4" i="1"/>
  <c r="P4" i="1"/>
  <c r="O4" i="1"/>
  <c r="N4" i="1"/>
  <c r="M4" i="1"/>
  <c r="L4" i="1"/>
  <c r="K4" i="1"/>
  <c r="J4" i="1"/>
  <c r="T3" i="1"/>
  <c r="S3" i="1"/>
  <c r="R3" i="1"/>
  <c r="Q3" i="1"/>
  <c r="P3" i="1"/>
  <c r="O3" i="1"/>
  <c r="N3" i="1"/>
  <c r="M3" i="1"/>
  <c r="L3" i="1"/>
  <c r="K3" i="1"/>
  <c r="J3" i="1"/>
</calcChain>
</file>

<file path=xl/sharedStrings.xml><?xml version="1.0" encoding="utf-8"?>
<sst xmlns="http://schemas.openxmlformats.org/spreadsheetml/2006/main" count="98" uniqueCount="61">
  <si>
    <t>Classements</t>
  </si>
  <si>
    <t>Ancienne</t>
  </si>
  <si>
    <t>Points</t>
  </si>
  <si>
    <t>Ecart</t>
  </si>
  <si>
    <t>Matchs</t>
  </si>
  <si>
    <t>Pts de calcul nelle cote</t>
  </si>
  <si>
    <t>Nouvelle</t>
  </si>
  <si>
    <t>Final</t>
  </si>
  <si>
    <t>Initial</t>
  </si>
  <si>
    <t>Nom Prénom</t>
  </si>
  <si>
    <t>n°lic.</t>
  </si>
  <si>
    <t>Age</t>
  </si>
  <si>
    <t>Club</t>
  </si>
  <si>
    <t>Fédé</t>
  </si>
  <si>
    <t>Série</t>
  </si>
  <si>
    <t>Cote</t>
  </si>
  <si>
    <t>Match</t>
  </si>
  <si>
    <t>Score</t>
  </si>
  <si>
    <t>V</t>
  </si>
  <si>
    <t>D</t>
  </si>
  <si>
    <t>N</t>
  </si>
  <si>
    <t>Bonus</t>
  </si>
  <si>
    <t>Exp</t>
  </si>
  <si>
    <t>Jeu</t>
  </si>
  <si>
    <t>Total</t>
  </si>
  <si>
    <t>ALABI Abib</t>
  </si>
  <si>
    <t>S</t>
  </si>
  <si>
    <t>CSC</t>
  </si>
  <si>
    <t>CI</t>
  </si>
  <si>
    <t>J</t>
  </si>
  <si>
    <t>EGGERMONT Louis</t>
  </si>
  <si>
    <t>BRA</t>
  </si>
  <si>
    <t>BE</t>
  </si>
  <si>
    <t>BOULIANNE Germain</t>
  </si>
  <si>
    <t>OUT</t>
  </si>
  <si>
    <t>QC</t>
  </si>
  <si>
    <t>A</t>
  </si>
  <si>
    <t>DEGUIRE André</t>
  </si>
  <si>
    <t>MCM</t>
  </si>
  <si>
    <t>B</t>
  </si>
  <si>
    <t>BRIAND Yvan</t>
  </si>
  <si>
    <t>LAU</t>
  </si>
  <si>
    <t>DESJARDINS Francis</t>
  </si>
  <si>
    <t>E</t>
  </si>
  <si>
    <t>LAV</t>
  </si>
  <si>
    <t>PETITJEAN Daniel</t>
  </si>
  <si>
    <t>LOR</t>
  </si>
  <si>
    <t>RIOUX Jocelyn</t>
  </si>
  <si>
    <t>RIM</t>
  </si>
  <si>
    <t>CARTIER Carmen</t>
  </si>
  <si>
    <t>BOU</t>
  </si>
  <si>
    <t>COULOMBE Sylvain</t>
  </si>
  <si>
    <t>SHR</t>
  </si>
  <si>
    <t>LAFERRIERE Lise</t>
  </si>
  <si>
    <t>LLC</t>
  </si>
  <si>
    <t>C</t>
  </si>
  <si>
    <t>LACHANCE Jean-François</t>
  </si>
  <si>
    <t>DESJARDINS Monique</t>
  </si>
  <si>
    <t>CDE</t>
  </si>
  <si>
    <t>MARCOTTE Simon</t>
  </si>
  <si>
    <t>Abib Alabi vainqueur de Louis Eggermont 2-0 en finale.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</si>
</sst>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;\-#,##0&quot;  &quot;;0&quot;  &quot;"/>
    <numFmt numFmtId="165" formatCode="#;#;"/>
    <numFmt numFmtId="166" formatCode="#,##0&quot;  &quot;"/>
    <numFmt numFmtId="167" formatCode="#,##0;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1" xfId="1" applyFont="1" applyFill="1" applyBorder="1" applyAlignment="1">
      <alignment horizontal="centerContinuous"/>
    </xf>
    <xf numFmtId="0" fontId="2" fillId="3" borderId="3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1" fontId="2" fillId="2" borderId="6" xfId="1" applyNumberFormat="1" applyFont="1" applyFill="1" applyBorder="1" applyAlignment="1">
      <alignment horizontal="centerContinuous"/>
    </xf>
    <xf numFmtId="0" fontId="2" fillId="4" borderId="6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3" fontId="2" fillId="3" borderId="7" xfId="1" applyNumberFormat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" fontId="2" fillId="4" borderId="11" xfId="1" applyNumberFormat="1" applyFont="1" applyFill="1" applyBorder="1" applyAlignment="1">
      <alignment horizontal="center" vertical="top"/>
    </xf>
    <xf numFmtId="1" fontId="2" fillId="4" borderId="12" xfId="1" applyNumberFormat="1" applyFont="1" applyFill="1" applyBorder="1" applyAlignment="1">
      <alignment horizontal="center" vertical="top"/>
    </xf>
    <xf numFmtId="1" fontId="2" fillId="2" borderId="7" xfId="1" applyNumberFormat="1" applyFont="1" applyFill="1" applyBorder="1" applyAlignment="1">
      <alignment horizontal="center" vertical="center"/>
    </xf>
    <xf numFmtId="1" fontId="2" fillId="2" borderId="13" xfId="1" applyNumberFormat="1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/>
    </xf>
    <xf numFmtId="1" fontId="3" fillId="2" borderId="7" xfId="1" applyNumberFormat="1" applyFont="1" applyFill="1" applyBorder="1" applyAlignment="1">
      <alignment horizontal="center" vertical="center" wrapText="1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5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64" fontId="1" fillId="0" borderId="14" xfId="1" applyNumberFormat="1" applyBorder="1"/>
    <xf numFmtId="164" fontId="1" fillId="0" borderId="15" xfId="1" applyNumberFormat="1" applyFont="1" applyBorder="1"/>
    <xf numFmtId="0" fontId="1" fillId="0" borderId="16" xfId="1" applyFont="1" applyFill="1" applyBorder="1" applyAlignment="1">
      <alignment horizontal="left" indent="1"/>
    </xf>
    <xf numFmtId="0" fontId="1" fillId="0" borderId="17" xfId="1" applyBorder="1" applyAlignment="1">
      <alignment horizontal="center"/>
    </xf>
    <xf numFmtId="165" fontId="1" fillId="0" borderId="17" xfId="1" applyNumberFormat="1" applyBorder="1" applyAlignment="1">
      <alignment horizontal="center"/>
    </xf>
    <xf numFmtId="0" fontId="1" fillId="0" borderId="18" xfId="1" applyBorder="1" applyAlignment="1">
      <alignment horizontal="center"/>
    </xf>
    <xf numFmtId="164" fontId="1" fillId="0" borderId="14" xfId="1" applyNumberFormat="1" applyFont="1" applyBorder="1" applyAlignment="1">
      <alignment horizontal="center"/>
    </xf>
    <xf numFmtId="166" fontId="1" fillId="0" borderId="19" xfId="1" applyNumberFormat="1" applyBorder="1" applyAlignment="1"/>
    <xf numFmtId="3" fontId="1" fillId="0" borderId="18" xfId="1" applyNumberFormat="1" applyBorder="1" applyAlignment="1">
      <alignment horizontal="center"/>
    </xf>
    <xf numFmtId="166" fontId="1" fillId="0" borderId="15" xfId="1" applyNumberFormat="1" applyBorder="1" applyAlignment="1">
      <alignment horizontal="center"/>
    </xf>
    <xf numFmtId="3" fontId="1" fillId="0" borderId="14" xfId="1" applyNumberFormat="1" applyBorder="1" applyAlignment="1">
      <alignment horizontal="center"/>
    </xf>
    <xf numFmtId="3" fontId="1" fillId="0" borderId="17" xfId="1" applyNumberFormat="1" applyBorder="1" applyAlignment="1">
      <alignment horizontal="center"/>
    </xf>
    <xf numFmtId="3" fontId="1" fillId="0" borderId="19" xfId="1" applyNumberFormat="1" applyBorder="1" applyAlignment="1">
      <alignment horizontal="center"/>
    </xf>
    <xf numFmtId="167" fontId="1" fillId="0" borderId="14" xfId="1" applyNumberFormat="1" applyBorder="1" applyAlignment="1">
      <alignment horizontal="center"/>
    </xf>
    <xf numFmtId="3" fontId="1" fillId="0" borderId="14" xfId="1" applyNumberFormat="1" applyFont="1" applyBorder="1" applyAlignment="1">
      <alignment horizontal="center"/>
    </xf>
  </cellXfs>
  <cellStyles count="2">
    <cellStyle name="Normal" xfId="0" builtinId="0"/>
    <cellStyle name="Normal_tableurFormuleClassiqu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2</xdr:col>
      <xdr:colOff>762000</xdr:colOff>
      <xdr:row>1</xdr:row>
      <xdr:rowOff>57150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990600" y="0"/>
          <a:ext cx="552450" cy="247650"/>
          <a:chOff x="338" y="0"/>
          <a:chExt cx="66" cy="50"/>
        </a:xfrm>
      </xdr:grpSpPr>
      <xdr:pic macro="[1]!retour_menu">
        <xdr:nvPicPr>
          <xdr:cNvPr id="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5" y="0"/>
            <a:ext cx="29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[1]!retour_menu" textlink="">
        <xdr:nvSpPr>
          <xdr:cNvPr id="4" name="Rectangle 4"/>
          <xdr:cNvSpPr>
            <a:spLocks noChangeArrowheads="1"/>
          </xdr:cNvSpPr>
        </xdr:nvSpPr>
        <xdr:spPr bwMode="auto">
          <a:xfrm>
            <a:off x="338" y="28"/>
            <a:ext cx="66" cy="2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800" b="0" i="0" u="sng" strike="noStrike">
                <a:solidFill>
                  <a:srgbClr val="0000FF"/>
                </a:solidFill>
                <a:latin typeface="Times New Roman"/>
                <a:cs typeface="Times New Roman"/>
              </a:rPr>
              <a:t>Retour Menu</a:t>
            </a:r>
          </a:p>
        </xdr:txBody>
      </xdr:sp>
    </xdr:grp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-Francois/Desktop/Classique%202016-2017/Sclassic2017/Coupe%20St-Barnab&#233;201706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able_situation"/>
      <sheetName val="bd_enreg"/>
      <sheetName val="bd_enreg_type"/>
      <sheetName val="caractéristiques_tournoi"/>
      <sheetName val="classements"/>
      <sheetName val="classementinitial"/>
      <sheetName val="match_type"/>
      <sheetName val="match1"/>
      <sheetName val="match2"/>
      <sheetName val="match3"/>
      <sheetName val="match4"/>
      <sheetName val="match5"/>
      <sheetName val="match6"/>
      <sheetName val="match7"/>
      <sheetName val="match8"/>
      <sheetName val="match9"/>
      <sheetName val="match10"/>
      <sheetName val="match11"/>
      <sheetName val="match12"/>
      <sheetName val="match13"/>
      <sheetName val="match14"/>
      <sheetName val="match15"/>
      <sheetName val="match16"/>
      <sheetName val="match17"/>
      <sheetName val="match18"/>
      <sheetName val="match19"/>
      <sheetName val="match20"/>
      <sheetName val="match21"/>
      <sheetName val="match22"/>
      <sheetName val="match23"/>
      <sheetName val="match24"/>
      <sheetName val="match1_mef"/>
      <sheetName val="match2_mef"/>
      <sheetName val="match3_mef"/>
      <sheetName val="match4_mef"/>
      <sheetName val="match5_mef"/>
      <sheetName val="match6_mef"/>
      <sheetName val="match7_mef"/>
      <sheetName val="match8_mef"/>
      <sheetName val="match9_mef"/>
      <sheetName val="match10_mef"/>
      <sheetName val="match11_mef"/>
      <sheetName val="match12_mef"/>
      <sheetName val="match13_mef"/>
      <sheetName val="match14_mef"/>
      <sheetName val="match15_mef"/>
      <sheetName val="match16_mef"/>
      <sheetName val="match17_mef"/>
      <sheetName val="match18_mef"/>
      <sheetName val="match19_mef"/>
      <sheetName val="match20_mef"/>
      <sheetName val="match21_mef"/>
      <sheetName val="match22_mef"/>
      <sheetName val="match23_mef"/>
      <sheetName val="match24_mef"/>
      <sheetName val="Finale"/>
      <sheetName val="classementintermédiaire"/>
      <sheetName val="CalculNouvelleCote"/>
      <sheetName val="ClassementFinal"/>
      <sheetName val="PointsSelection"/>
      <sheetName val="SuiviIndividuel"/>
      <sheetName val="TableRésultats"/>
      <sheetName val="TableContreAbsents"/>
      <sheetName val="TableDémarrages"/>
      <sheetName val="ClassIntermédTrav"/>
      <sheetName val="SuiviInternet"/>
      <sheetName val="Coupe St-Barnabé20170627"/>
    </sheetNames>
    <definedNames>
      <definedName name="retour_men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3">
          <cell r="B3" t="str">
            <v>Cli</v>
          </cell>
          <cell r="C3" t="str">
            <v>Nom Prénom</v>
          </cell>
          <cell r="D3" t="str">
            <v>n°lic.</v>
          </cell>
          <cell r="E3" t="str">
            <v>Age</v>
          </cell>
          <cell r="F3" t="str">
            <v>Club</v>
          </cell>
          <cell r="G3" t="str">
            <v>Fédé</v>
          </cell>
          <cell r="H3" t="str">
            <v>Série</v>
          </cell>
          <cell r="I3" t="str">
            <v>Cote</v>
          </cell>
          <cell r="J3" t="str">
            <v>PM</v>
          </cell>
          <cell r="K3" t="str">
            <v>PPM</v>
          </cell>
          <cell r="L3" t="str">
            <v>Diff</v>
          </cell>
          <cell r="M3" t="str">
            <v>PM1</v>
          </cell>
          <cell r="N3" t="str">
            <v>Diff1</v>
          </cell>
          <cell r="O3" t="str">
            <v>PM2</v>
          </cell>
          <cell r="P3" t="str">
            <v>Diff2</v>
          </cell>
          <cell r="Q3" t="str">
            <v>PM3</v>
          </cell>
          <cell r="R3" t="str">
            <v>Diff3</v>
          </cell>
          <cell r="S3" t="str">
            <v>PM4</v>
          </cell>
          <cell r="T3" t="str">
            <v>Diff4</v>
          </cell>
          <cell r="U3" t="str">
            <v>PM5</v>
          </cell>
          <cell r="V3" t="str">
            <v>Diff5</v>
          </cell>
          <cell r="W3" t="str">
            <v>PM6</v>
          </cell>
          <cell r="X3" t="str">
            <v>Diff6</v>
          </cell>
          <cell r="Y3" t="str">
            <v>PM7</v>
          </cell>
          <cell r="Z3" t="str">
            <v>Diff7</v>
          </cell>
          <cell r="AA3" t="str">
            <v>PM8</v>
          </cell>
          <cell r="AB3" t="str">
            <v>Diff8</v>
          </cell>
          <cell r="AC3" t="str">
            <v>PM9</v>
          </cell>
          <cell r="AD3" t="str">
            <v>Diff9</v>
          </cell>
          <cell r="AE3" t="str">
            <v>PM10</v>
          </cell>
          <cell r="AF3" t="str">
            <v>Diff10</v>
          </cell>
          <cell r="AG3" t="str">
            <v>PM11</v>
          </cell>
          <cell r="AH3" t="str">
            <v>Diff11</v>
          </cell>
          <cell r="AI3" t="str">
            <v>PM12</v>
          </cell>
          <cell r="AJ3" t="str">
            <v>Diff12</v>
          </cell>
          <cell r="AK3" t="str">
            <v>PM13</v>
          </cell>
          <cell r="AL3" t="str">
            <v>Diff13</v>
          </cell>
          <cell r="AM3" t="str">
            <v>PM14</v>
          </cell>
          <cell r="AN3" t="str">
            <v>Diff14</v>
          </cell>
          <cell r="AO3" t="str">
            <v>PM15</v>
          </cell>
          <cell r="AP3" t="str">
            <v>Diff15</v>
          </cell>
          <cell r="AQ3" t="str">
            <v>PM16</v>
          </cell>
          <cell r="AR3" t="str">
            <v>Diff16</v>
          </cell>
          <cell r="AS3" t="str">
            <v>PM17</v>
          </cell>
          <cell r="AT3" t="str">
            <v>Diff17</v>
          </cell>
          <cell r="AU3" t="str">
            <v>PM17</v>
          </cell>
          <cell r="AV3" t="str">
            <v>Diff18</v>
          </cell>
          <cell r="AW3" t="str">
            <v>PM17</v>
          </cell>
          <cell r="AX3" t="str">
            <v>Diff19</v>
          </cell>
          <cell r="AY3" t="str">
            <v>PM17</v>
          </cell>
          <cell r="AZ3" t="str">
            <v>Diff20</v>
          </cell>
          <cell r="BA3" t="str">
            <v>PM17</v>
          </cell>
          <cell r="BB3" t="str">
            <v>Diff21</v>
          </cell>
          <cell r="BC3" t="str">
            <v>PM17</v>
          </cell>
          <cell r="BD3" t="str">
            <v>Diff22</v>
          </cell>
          <cell r="BE3" t="str">
            <v>PM17</v>
          </cell>
          <cell r="BF3" t="str">
            <v>Diff23</v>
          </cell>
          <cell r="BG3" t="str">
            <v>PM17</v>
          </cell>
          <cell r="BH3" t="str">
            <v>Diff24</v>
          </cell>
          <cell r="BI3" t="str">
            <v>Absent / Présent</v>
          </cell>
          <cell r="BJ3" t="str">
            <v>ind</v>
          </cell>
          <cell r="BK3" t="str">
            <v>Tab Final</v>
          </cell>
          <cell r="BM3" t="str">
            <v>Vict</v>
          </cell>
          <cell r="BN3" t="str">
            <v>Déf</v>
          </cell>
          <cell r="BO3" t="str">
            <v>Nul</v>
          </cell>
          <cell r="BP3" t="str">
            <v>Cote origine</v>
          </cell>
        </row>
        <row r="4">
          <cell r="B4">
            <v>1</v>
          </cell>
          <cell r="C4" t="str">
            <v>ALABI Abib</v>
          </cell>
          <cell r="D4">
            <v>8035129</v>
          </cell>
          <cell r="E4" t="str">
            <v>S</v>
          </cell>
          <cell r="F4" t="str">
            <v>CSC</v>
          </cell>
          <cell r="G4" t="str">
            <v>CI</v>
          </cell>
          <cell r="H4" t="str">
            <v>J</v>
          </cell>
          <cell r="I4">
            <v>4165</v>
          </cell>
          <cell r="J4">
            <v>22</v>
          </cell>
          <cell r="K4">
            <v>0</v>
          </cell>
          <cell r="L4">
            <v>468</v>
          </cell>
          <cell r="M4">
            <v>3</v>
          </cell>
          <cell r="N4">
            <v>100</v>
          </cell>
          <cell r="O4">
            <v>3</v>
          </cell>
          <cell r="P4">
            <v>100</v>
          </cell>
          <cell r="Q4">
            <v>3</v>
          </cell>
          <cell r="R4">
            <v>100</v>
          </cell>
          <cell r="S4">
            <v>3</v>
          </cell>
          <cell r="T4">
            <v>100</v>
          </cell>
          <cell r="U4">
            <v>3</v>
          </cell>
          <cell r="V4">
            <v>23</v>
          </cell>
          <cell r="W4">
            <v>1</v>
          </cell>
          <cell r="X4">
            <v>-100</v>
          </cell>
          <cell r="Y4">
            <v>3</v>
          </cell>
          <cell r="Z4">
            <v>45</v>
          </cell>
          <cell r="AA4">
            <v>3</v>
          </cell>
          <cell r="AB4">
            <v>100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 t="str">
            <v>Présent</v>
          </cell>
          <cell r="BJ4">
            <v>1</v>
          </cell>
          <cell r="BK4" t="str">
            <v>F1</v>
          </cell>
          <cell r="BM4">
            <v>7</v>
          </cell>
          <cell r="BN4">
            <v>1</v>
          </cell>
          <cell r="BO4">
            <v>0</v>
          </cell>
          <cell r="BP4">
            <v>4165</v>
          </cell>
        </row>
        <row r="5">
          <cell r="B5">
            <v>2</v>
          </cell>
          <cell r="C5" t="str">
            <v>EGGERMONT Louis</v>
          </cell>
          <cell r="D5">
            <v>6037512</v>
          </cell>
          <cell r="E5" t="str">
            <v>S</v>
          </cell>
          <cell r="F5" t="str">
            <v>BRA</v>
          </cell>
          <cell r="G5" t="str">
            <v>BE</v>
          </cell>
          <cell r="H5" t="str">
            <v>J</v>
          </cell>
          <cell r="I5">
            <v>3432</v>
          </cell>
          <cell r="J5">
            <v>24</v>
          </cell>
          <cell r="K5">
            <v>0</v>
          </cell>
          <cell r="L5">
            <v>584</v>
          </cell>
          <cell r="M5">
            <v>3</v>
          </cell>
          <cell r="N5">
            <v>100</v>
          </cell>
          <cell r="O5">
            <v>3</v>
          </cell>
          <cell r="P5">
            <v>100</v>
          </cell>
          <cell r="Q5">
            <v>3</v>
          </cell>
          <cell r="R5">
            <v>15</v>
          </cell>
          <cell r="S5">
            <v>3</v>
          </cell>
          <cell r="T5">
            <v>38</v>
          </cell>
          <cell r="U5">
            <v>3</v>
          </cell>
          <cell r="V5">
            <v>100</v>
          </cell>
          <cell r="W5">
            <v>3</v>
          </cell>
          <cell r="X5">
            <v>100</v>
          </cell>
          <cell r="Y5">
            <v>3</v>
          </cell>
          <cell r="Z5">
            <v>31</v>
          </cell>
          <cell r="AA5">
            <v>3</v>
          </cell>
          <cell r="AB5">
            <v>100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 t="str">
            <v>Présent</v>
          </cell>
          <cell r="BJ5">
            <v>2</v>
          </cell>
          <cell r="BK5" t="str">
            <v>F2</v>
          </cell>
          <cell r="BM5">
            <v>8</v>
          </cell>
          <cell r="BN5">
            <v>0</v>
          </cell>
          <cell r="BO5">
            <v>0</v>
          </cell>
          <cell r="BP5">
            <v>3432</v>
          </cell>
        </row>
        <row r="6">
          <cell r="B6">
            <v>3</v>
          </cell>
          <cell r="C6" t="str">
            <v>BOULIANNE Germain</v>
          </cell>
          <cell r="D6">
            <v>7002973</v>
          </cell>
          <cell r="E6" t="str">
            <v>S</v>
          </cell>
          <cell r="F6" t="str">
            <v>OUT</v>
          </cell>
          <cell r="G6" t="str">
            <v>QC</v>
          </cell>
          <cell r="H6" t="str">
            <v>A</v>
          </cell>
          <cell r="I6">
            <v>2737</v>
          </cell>
          <cell r="J6">
            <v>20</v>
          </cell>
          <cell r="K6">
            <v>0</v>
          </cell>
          <cell r="L6">
            <v>172</v>
          </cell>
          <cell r="M6">
            <v>3</v>
          </cell>
          <cell r="N6">
            <v>100</v>
          </cell>
          <cell r="O6">
            <v>3</v>
          </cell>
          <cell r="P6">
            <v>5</v>
          </cell>
          <cell r="Q6">
            <v>3</v>
          </cell>
          <cell r="R6">
            <v>81</v>
          </cell>
          <cell r="S6">
            <v>3</v>
          </cell>
          <cell r="T6">
            <v>100</v>
          </cell>
          <cell r="U6">
            <v>1</v>
          </cell>
          <cell r="V6">
            <v>-100</v>
          </cell>
          <cell r="W6">
            <v>3</v>
          </cell>
          <cell r="X6">
            <v>25</v>
          </cell>
          <cell r="Y6">
            <v>1</v>
          </cell>
          <cell r="Z6">
            <v>-45</v>
          </cell>
          <cell r="AA6">
            <v>3</v>
          </cell>
          <cell r="AB6">
            <v>6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 t="str">
            <v>Présent</v>
          </cell>
          <cell r="BJ6">
            <v>3</v>
          </cell>
          <cell r="BM6">
            <v>6</v>
          </cell>
          <cell r="BN6">
            <v>2</v>
          </cell>
          <cell r="BO6">
            <v>0</v>
          </cell>
          <cell r="BP6">
            <v>2737</v>
          </cell>
        </row>
        <row r="7">
          <cell r="B7">
            <v>7</v>
          </cell>
          <cell r="C7" t="str">
            <v>DEGUIRE André</v>
          </cell>
          <cell r="D7">
            <v>7013868</v>
          </cell>
          <cell r="E7" t="str">
            <v>V</v>
          </cell>
          <cell r="F7" t="str">
            <v>MCM</v>
          </cell>
          <cell r="G7" t="str">
            <v>QC</v>
          </cell>
          <cell r="H7" t="str">
            <v>B</v>
          </cell>
          <cell r="I7">
            <v>2445</v>
          </cell>
          <cell r="J7">
            <v>18</v>
          </cell>
          <cell r="K7">
            <v>0</v>
          </cell>
          <cell r="L7">
            <v>185</v>
          </cell>
          <cell r="M7">
            <v>3</v>
          </cell>
          <cell r="N7">
            <v>100</v>
          </cell>
          <cell r="O7">
            <v>1</v>
          </cell>
          <cell r="P7">
            <v>-5</v>
          </cell>
          <cell r="Q7">
            <v>1</v>
          </cell>
          <cell r="R7">
            <v>-15</v>
          </cell>
          <cell r="S7">
            <v>3</v>
          </cell>
          <cell r="T7">
            <v>11</v>
          </cell>
          <cell r="U7">
            <v>3</v>
          </cell>
          <cell r="V7">
            <v>100</v>
          </cell>
          <cell r="W7">
            <v>3</v>
          </cell>
          <cell r="X7">
            <v>40</v>
          </cell>
          <cell r="Y7">
            <v>3</v>
          </cell>
          <cell r="Z7">
            <v>54</v>
          </cell>
          <cell r="AA7">
            <v>1</v>
          </cell>
          <cell r="AB7">
            <v>-100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 t="str">
            <v>Présent</v>
          </cell>
          <cell r="BJ7">
            <v>4</v>
          </cell>
          <cell r="BM7">
            <v>5</v>
          </cell>
          <cell r="BN7">
            <v>3</v>
          </cell>
          <cell r="BO7">
            <v>0</v>
          </cell>
          <cell r="BP7">
            <v>2445</v>
          </cell>
        </row>
        <row r="8">
          <cell r="B8">
            <v>8</v>
          </cell>
          <cell r="C8" t="str">
            <v>BRIAND Yvan</v>
          </cell>
          <cell r="D8">
            <v>7006304</v>
          </cell>
          <cell r="E8" t="str">
            <v>S</v>
          </cell>
          <cell r="F8" t="str">
            <v>LAU</v>
          </cell>
          <cell r="G8" t="str">
            <v>QC</v>
          </cell>
          <cell r="H8" t="str">
            <v>B</v>
          </cell>
          <cell r="I8">
            <v>2297</v>
          </cell>
          <cell r="J8">
            <v>18</v>
          </cell>
          <cell r="K8">
            <v>0</v>
          </cell>
          <cell r="L8">
            <v>143</v>
          </cell>
          <cell r="M8">
            <v>1</v>
          </cell>
          <cell r="N8">
            <v>-5</v>
          </cell>
          <cell r="O8">
            <v>3</v>
          </cell>
          <cell r="P8">
            <v>100</v>
          </cell>
          <cell r="Q8">
            <v>3</v>
          </cell>
          <cell r="R8">
            <v>100</v>
          </cell>
          <cell r="S8">
            <v>1</v>
          </cell>
          <cell r="T8">
            <v>-100</v>
          </cell>
          <cell r="U8">
            <v>1</v>
          </cell>
          <cell r="V8">
            <v>-100</v>
          </cell>
          <cell r="W8">
            <v>3</v>
          </cell>
          <cell r="X8">
            <v>25</v>
          </cell>
          <cell r="Y8">
            <v>3</v>
          </cell>
          <cell r="Z8">
            <v>23</v>
          </cell>
          <cell r="AA8">
            <v>3</v>
          </cell>
          <cell r="AB8">
            <v>100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 t="str">
            <v>Présent</v>
          </cell>
          <cell r="BJ8">
            <v>5</v>
          </cell>
          <cell r="BM8">
            <v>5</v>
          </cell>
          <cell r="BN8">
            <v>3</v>
          </cell>
          <cell r="BO8">
            <v>0</v>
          </cell>
          <cell r="BP8">
            <v>2297</v>
          </cell>
        </row>
        <row r="9">
          <cell r="B9">
            <v>5</v>
          </cell>
          <cell r="C9" t="str">
            <v>DESJARDINS Francis</v>
          </cell>
          <cell r="D9">
            <v>7041316</v>
          </cell>
          <cell r="E9" t="str">
            <v>E</v>
          </cell>
          <cell r="F9" t="str">
            <v>LAV</v>
          </cell>
          <cell r="G9" t="str">
            <v>QC</v>
          </cell>
          <cell r="H9" t="str">
            <v>A</v>
          </cell>
          <cell r="I9">
            <v>2642</v>
          </cell>
          <cell r="J9">
            <v>17</v>
          </cell>
          <cell r="K9">
            <v>0</v>
          </cell>
          <cell r="L9">
            <v>145</v>
          </cell>
          <cell r="M9">
            <v>2</v>
          </cell>
          <cell r="N9">
            <v>0</v>
          </cell>
          <cell r="O9">
            <v>1</v>
          </cell>
          <cell r="P9">
            <v>-100</v>
          </cell>
          <cell r="Q9">
            <v>3</v>
          </cell>
          <cell r="R9">
            <v>77</v>
          </cell>
          <cell r="S9">
            <v>1</v>
          </cell>
          <cell r="T9">
            <v>-32</v>
          </cell>
          <cell r="U9">
            <v>3</v>
          </cell>
          <cell r="V9">
            <v>100</v>
          </cell>
          <cell r="W9">
            <v>3</v>
          </cell>
          <cell r="X9">
            <v>100</v>
          </cell>
          <cell r="Y9">
            <v>3</v>
          </cell>
          <cell r="Z9">
            <v>100</v>
          </cell>
          <cell r="AA9">
            <v>1</v>
          </cell>
          <cell r="AB9">
            <v>-100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 t="str">
            <v>Présent</v>
          </cell>
          <cell r="BJ9">
            <v>6</v>
          </cell>
          <cell r="BM9">
            <v>4</v>
          </cell>
          <cell r="BN9">
            <v>3</v>
          </cell>
          <cell r="BO9">
            <v>1</v>
          </cell>
          <cell r="BP9">
            <v>2642</v>
          </cell>
        </row>
        <row r="10">
          <cell r="B10">
            <v>4</v>
          </cell>
          <cell r="C10" t="str">
            <v>PETITJEAN Daniel</v>
          </cell>
          <cell r="D10">
            <v>7036356</v>
          </cell>
          <cell r="E10" t="str">
            <v>S</v>
          </cell>
          <cell r="F10" t="str">
            <v>LOR</v>
          </cell>
          <cell r="G10" t="str">
            <v>QC</v>
          </cell>
          <cell r="H10" t="str">
            <v>A</v>
          </cell>
          <cell r="I10">
            <v>2665</v>
          </cell>
          <cell r="J10">
            <v>16</v>
          </cell>
          <cell r="K10">
            <v>0</v>
          </cell>
          <cell r="L10">
            <v>232</v>
          </cell>
          <cell r="M10">
            <v>3</v>
          </cell>
          <cell r="N10">
            <v>100</v>
          </cell>
          <cell r="O10">
            <v>3</v>
          </cell>
          <cell r="P10">
            <v>100</v>
          </cell>
          <cell r="Q10">
            <v>3</v>
          </cell>
          <cell r="R10">
            <v>100</v>
          </cell>
          <cell r="S10">
            <v>3</v>
          </cell>
          <cell r="T10">
            <v>32</v>
          </cell>
          <cell r="U10">
            <v>1</v>
          </cell>
          <cell r="V10">
            <v>-23</v>
          </cell>
          <cell r="W10">
            <v>1</v>
          </cell>
          <cell r="X10">
            <v>-40</v>
          </cell>
          <cell r="Y10">
            <v>1</v>
          </cell>
          <cell r="Z10">
            <v>-31</v>
          </cell>
          <cell r="AA10">
            <v>1</v>
          </cell>
          <cell r="AB10">
            <v>-6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 t="str">
            <v>Présent</v>
          </cell>
          <cell r="BJ10">
            <v>7</v>
          </cell>
          <cell r="BM10">
            <v>4</v>
          </cell>
          <cell r="BN10">
            <v>4</v>
          </cell>
          <cell r="BO10">
            <v>0</v>
          </cell>
          <cell r="BP10">
            <v>2665</v>
          </cell>
        </row>
        <row r="11">
          <cell r="B11">
            <v>9</v>
          </cell>
          <cell r="C11" t="str">
            <v>RIOUX Jocelyn</v>
          </cell>
          <cell r="D11">
            <v>7023463</v>
          </cell>
          <cell r="E11" t="str">
            <v>S</v>
          </cell>
          <cell r="F11" t="str">
            <v>RIM</v>
          </cell>
          <cell r="G11" t="str">
            <v>QC</v>
          </cell>
          <cell r="H11" t="str">
            <v>B</v>
          </cell>
          <cell r="I11">
            <v>2267</v>
          </cell>
          <cell r="J11">
            <v>16</v>
          </cell>
          <cell r="K11">
            <v>0</v>
          </cell>
          <cell r="L11">
            <v>78</v>
          </cell>
          <cell r="M11">
            <v>3</v>
          </cell>
          <cell r="N11">
            <v>5</v>
          </cell>
          <cell r="O11">
            <v>3</v>
          </cell>
          <cell r="P11">
            <v>100</v>
          </cell>
          <cell r="Q11">
            <v>1</v>
          </cell>
          <cell r="R11">
            <v>-100</v>
          </cell>
          <cell r="S11">
            <v>3</v>
          </cell>
          <cell r="T11">
            <v>100</v>
          </cell>
          <cell r="U11">
            <v>3</v>
          </cell>
          <cell r="V11">
            <v>62</v>
          </cell>
          <cell r="W11">
            <v>1</v>
          </cell>
          <cell r="X11">
            <v>-25</v>
          </cell>
          <cell r="Y11">
            <v>1</v>
          </cell>
          <cell r="Z11">
            <v>-54</v>
          </cell>
          <cell r="AA11">
            <v>1</v>
          </cell>
          <cell r="AB11">
            <v>-10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str">
            <v>Présent</v>
          </cell>
          <cell r="BJ11">
            <v>8</v>
          </cell>
          <cell r="BM11">
            <v>4</v>
          </cell>
          <cell r="BN11">
            <v>4</v>
          </cell>
          <cell r="BO11">
            <v>0</v>
          </cell>
          <cell r="BP11">
            <v>2267</v>
          </cell>
        </row>
        <row r="12">
          <cell r="B12">
            <v>12</v>
          </cell>
          <cell r="C12" t="str">
            <v>CARTIER Carmen</v>
          </cell>
          <cell r="D12">
            <v>7037715</v>
          </cell>
          <cell r="E12" t="str">
            <v>D</v>
          </cell>
          <cell r="F12" t="str">
            <v>BOU</v>
          </cell>
          <cell r="G12" t="str">
            <v>QC</v>
          </cell>
          <cell r="H12" t="str">
            <v>B</v>
          </cell>
          <cell r="I12">
            <v>1857</v>
          </cell>
          <cell r="J12">
            <v>15</v>
          </cell>
          <cell r="K12">
            <v>0</v>
          </cell>
          <cell r="L12">
            <v>-101</v>
          </cell>
          <cell r="M12">
            <v>2</v>
          </cell>
          <cell r="N12">
            <v>0</v>
          </cell>
          <cell r="O12">
            <v>1</v>
          </cell>
          <cell r="P12">
            <v>-100</v>
          </cell>
          <cell r="Q12">
            <v>1</v>
          </cell>
          <cell r="R12">
            <v>-100</v>
          </cell>
          <cell r="S12">
            <v>1</v>
          </cell>
          <cell r="T12">
            <v>-100</v>
          </cell>
          <cell r="U12">
            <v>1</v>
          </cell>
          <cell r="V12">
            <v>-62</v>
          </cell>
          <cell r="W12">
            <v>3</v>
          </cell>
          <cell r="X12">
            <v>100</v>
          </cell>
          <cell r="Y12">
            <v>3</v>
          </cell>
          <cell r="Z12">
            <v>100</v>
          </cell>
          <cell r="AA12">
            <v>3</v>
          </cell>
          <cell r="AB12">
            <v>61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str">
            <v>Présent</v>
          </cell>
          <cell r="BJ12">
            <v>9</v>
          </cell>
          <cell r="BM12">
            <v>3</v>
          </cell>
          <cell r="BN12">
            <v>4</v>
          </cell>
          <cell r="BO12">
            <v>1</v>
          </cell>
          <cell r="BP12">
            <v>1857</v>
          </cell>
        </row>
        <row r="13">
          <cell r="B13">
            <v>11</v>
          </cell>
          <cell r="C13" t="str">
            <v>COULOMBE Sylvain</v>
          </cell>
          <cell r="D13">
            <v>7013249</v>
          </cell>
          <cell r="E13" t="str">
            <v>S</v>
          </cell>
          <cell r="F13" t="str">
            <v>SHR</v>
          </cell>
          <cell r="G13" t="str">
            <v>QC</v>
          </cell>
          <cell r="H13" t="str">
            <v>B</v>
          </cell>
          <cell r="I13">
            <v>1950</v>
          </cell>
          <cell r="J13">
            <v>14</v>
          </cell>
          <cell r="K13">
            <v>0</v>
          </cell>
          <cell r="L13">
            <v>-213</v>
          </cell>
          <cell r="M13">
            <v>1</v>
          </cell>
          <cell r="N13">
            <v>-100</v>
          </cell>
          <cell r="O13">
            <v>3</v>
          </cell>
          <cell r="P13">
            <v>100</v>
          </cell>
          <cell r="Q13">
            <v>3</v>
          </cell>
          <cell r="R13">
            <v>100</v>
          </cell>
          <cell r="S13">
            <v>1</v>
          </cell>
          <cell r="T13">
            <v>-100</v>
          </cell>
          <cell r="U13">
            <v>1</v>
          </cell>
          <cell r="V13">
            <v>-100</v>
          </cell>
          <cell r="W13">
            <v>1</v>
          </cell>
          <cell r="X13">
            <v>-100</v>
          </cell>
          <cell r="Y13">
            <v>1</v>
          </cell>
          <cell r="Z13">
            <v>-23</v>
          </cell>
          <cell r="AA13">
            <v>3</v>
          </cell>
          <cell r="AB13">
            <v>10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str">
            <v>Présent</v>
          </cell>
          <cell r="BJ13">
            <v>10</v>
          </cell>
          <cell r="BM13">
            <v>3</v>
          </cell>
          <cell r="BN13">
            <v>5</v>
          </cell>
          <cell r="BO13">
            <v>0</v>
          </cell>
          <cell r="BP13">
            <v>1950</v>
          </cell>
        </row>
        <row r="14">
          <cell r="B14">
            <v>13</v>
          </cell>
          <cell r="C14" t="str">
            <v>LAFERRIERE Lise</v>
          </cell>
          <cell r="D14">
            <v>7013767</v>
          </cell>
          <cell r="E14" t="str">
            <v>D</v>
          </cell>
          <cell r="F14" t="str">
            <v>LLC</v>
          </cell>
          <cell r="G14" t="str">
            <v>QC</v>
          </cell>
          <cell r="H14" t="str">
            <v>C</v>
          </cell>
          <cell r="I14">
            <v>1650</v>
          </cell>
          <cell r="J14">
            <v>12</v>
          </cell>
          <cell r="K14">
            <v>0</v>
          </cell>
          <cell r="L14">
            <v>-304</v>
          </cell>
          <cell r="M14">
            <v>1</v>
          </cell>
          <cell r="N14">
            <v>-100</v>
          </cell>
          <cell r="O14">
            <v>1</v>
          </cell>
          <cell r="P14">
            <v>-100</v>
          </cell>
          <cell r="Q14">
            <v>1</v>
          </cell>
          <cell r="R14">
            <v>-77</v>
          </cell>
          <cell r="S14">
            <v>3</v>
          </cell>
          <cell r="T14">
            <v>100</v>
          </cell>
          <cell r="U14">
            <v>3</v>
          </cell>
          <cell r="V14">
            <v>59</v>
          </cell>
          <cell r="W14">
            <v>1</v>
          </cell>
          <cell r="X14">
            <v>-25</v>
          </cell>
          <cell r="Y14">
            <v>1</v>
          </cell>
          <cell r="Z14">
            <v>-100</v>
          </cell>
          <cell r="AA14">
            <v>1</v>
          </cell>
          <cell r="AB14">
            <v>-61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str">
            <v>Présent</v>
          </cell>
          <cell r="BJ14">
            <v>11</v>
          </cell>
          <cell r="BM14">
            <v>2</v>
          </cell>
          <cell r="BN14">
            <v>6</v>
          </cell>
          <cell r="BO14">
            <v>0</v>
          </cell>
          <cell r="BP14">
            <v>1650</v>
          </cell>
        </row>
        <row r="15">
          <cell r="B15">
            <v>6</v>
          </cell>
          <cell r="C15" t="str">
            <v>LACHANCE Jean-François</v>
          </cell>
          <cell r="D15">
            <v>7024078</v>
          </cell>
          <cell r="E15" t="str">
            <v>S</v>
          </cell>
          <cell r="F15" t="str">
            <v>MCM</v>
          </cell>
          <cell r="G15" t="str">
            <v>QC</v>
          </cell>
          <cell r="H15" t="str">
            <v>A</v>
          </cell>
          <cell r="I15">
            <v>2471</v>
          </cell>
          <cell r="J15">
            <v>12</v>
          </cell>
          <cell r="K15">
            <v>0</v>
          </cell>
          <cell r="L15">
            <v>-345</v>
          </cell>
          <cell r="M15">
            <v>1</v>
          </cell>
          <cell r="N15">
            <v>-100</v>
          </cell>
          <cell r="O15">
            <v>1</v>
          </cell>
          <cell r="P15">
            <v>-100</v>
          </cell>
          <cell r="Q15">
            <v>1</v>
          </cell>
          <cell r="R15">
            <v>-81</v>
          </cell>
          <cell r="S15">
            <v>1</v>
          </cell>
          <cell r="T15">
            <v>-38</v>
          </cell>
          <cell r="U15">
            <v>1</v>
          </cell>
          <cell r="V15">
            <v>-100</v>
          </cell>
          <cell r="W15">
            <v>3</v>
          </cell>
          <cell r="X15">
            <v>74</v>
          </cell>
          <cell r="Y15">
            <v>3</v>
          </cell>
          <cell r="Z15">
            <v>100</v>
          </cell>
          <cell r="AA15">
            <v>1</v>
          </cell>
          <cell r="AB15">
            <v>-100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str">
            <v>Présent</v>
          </cell>
          <cell r="BJ15">
            <v>12</v>
          </cell>
          <cell r="BM15">
            <v>2</v>
          </cell>
          <cell r="BN15">
            <v>6</v>
          </cell>
          <cell r="BO15">
            <v>0</v>
          </cell>
          <cell r="BP15">
            <v>2471</v>
          </cell>
        </row>
        <row r="16">
          <cell r="B16">
            <v>10</v>
          </cell>
          <cell r="C16" t="str">
            <v>DESJARDINS Monique</v>
          </cell>
          <cell r="D16">
            <v>7031431</v>
          </cell>
          <cell r="E16" t="str">
            <v>S</v>
          </cell>
          <cell r="F16" t="str">
            <v>CDE</v>
          </cell>
          <cell r="G16" t="str">
            <v>QC</v>
          </cell>
          <cell r="H16" t="str">
            <v>B</v>
          </cell>
          <cell r="I16">
            <v>2192</v>
          </cell>
          <cell r="J16">
            <v>12</v>
          </cell>
          <cell r="K16">
            <v>0</v>
          </cell>
          <cell r="L16">
            <v>-396</v>
          </cell>
          <cell r="M16">
            <v>1</v>
          </cell>
          <cell r="N16">
            <v>-100</v>
          </cell>
          <cell r="O16">
            <v>1</v>
          </cell>
          <cell r="P16">
            <v>-100</v>
          </cell>
          <cell r="Q16">
            <v>1</v>
          </cell>
          <cell r="R16">
            <v>-100</v>
          </cell>
          <cell r="S16">
            <v>1</v>
          </cell>
          <cell r="T16">
            <v>-11</v>
          </cell>
          <cell r="U16">
            <v>3</v>
          </cell>
          <cell r="V16">
            <v>100</v>
          </cell>
          <cell r="W16">
            <v>1</v>
          </cell>
          <cell r="X16">
            <v>-100</v>
          </cell>
          <cell r="Y16">
            <v>1</v>
          </cell>
          <cell r="Z16">
            <v>-100</v>
          </cell>
          <cell r="AA16">
            <v>3</v>
          </cell>
          <cell r="AB16">
            <v>15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 t="str">
            <v>Présent</v>
          </cell>
          <cell r="BJ16">
            <v>13</v>
          </cell>
          <cell r="BM16">
            <v>2</v>
          </cell>
          <cell r="BN16">
            <v>6</v>
          </cell>
          <cell r="BO16">
            <v>0</v>
          </cell>
          <cell r="BP16">
            <v>2192</v>
          </cell>
        </row>
        <row r="17">
          <cell r="B17">
            <v>14</v>
          </cell>
          <cell r="C17" t="str">
            <v>MARCOTTE Simon</v>
          </cell>
          <cell r="D17">
            <v>7019309</v>
          </cell>
          <cell r="E17" t="str">
            <v>S</v>
          </cell>
          <cell r="F17" t="str">
            <v>LLC</v>
          </cell>
          <cell r="G17" t="str">
            <v>QC</v>
          </cell>
          <cell r="H17" t="str">
            <v>C</v>
          </cell>
          <cell r="I17">
            <v>1650</v>
          </cell>
          <cell r="J17">
            <v>8</v>
          </cell>
          <cell r="K17">
            <v>0</v>
          </cell>
          <cell r="L17">
            <v>-648</v>
          </cell>
          <cell r="M17">
            <v>1</v>
          </cell>
          <cell r="N17">
            <v>-100</v>
          </cell>
          <cell r="O17">
            <v>1</v>
          </cell>
          <cell r="P17">
            <v>-100</v>
          </cell>
          <cell r="Q17">
            <v>1</v>
          </cell>
          <cell r="R17">
            <v>-100</v>
          </cell>
          <cell r="S17">
            <v>1</v>
          </cell>
          <cell r="T17">
            <v>-100</v>
          </cell>
          <cell r="U17">
            <v>1</v>
          </cell>
          <cell r="V17">
            <v>-59</v>
          </cell>
          <cell r="W17">
            <v>1</v>
          </cell>
          <cell r="X17">
            <v>-74</v>
          </cell>
          <cell r="Y17">
            <v>1</v>
          </cell>
          <cell r="Z17">
            <v>-100</v>
          </cell>
          <cell r="AA17">
            <v>1</v>
          </cell>
          <cell r="AB17">
            <v>-15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 t="str">
            <v>Présent</v>
          </cell>
          <cell r="BJ17">
            <v>14</v>
          </cell>
          <cell r="BM17">
            <v>0</v>
          </cell>
          <cell r="BN17">
            <v>8</v>
          </cell>
          <cell r="BO17">
            <v>0</v>
          </cell>
          <cell r="BP17">
            <v>1650</v>
          </cell>
        </row>
      </sheetData>
      <sheetData sheetId="58">
        <row r="2">
          <cell r="B2" t="str">
            <v>Nom Prénom</v>
          </cell>
          <cell r="C2" t="str">
            <v>n°lic.</v>
          </cell>
          <cell r="D2" t="str">
            <v>Catég
Age</v>
          </cell>
          <cell r="E2" t="str">
            <v>Club</v>
          </cell>
          <cell r="F2" t="str">
            <v>Fédé</v>
          </cell>
          <cell r="G2" t="str">
            <v>Série</v>
          </cell>
          <cell r="H2" t="str">
            <v>Ancienne
cote</v>
          </cell>
          <cell r="I2" t="str">
            <v>Cli</v>
          </cell>
          <cell r="J2" t="str">
            <v>Nom Prénom</v>
          </cell>
          <cell r="K2" t="str">
            <v>n°lic.</v>
          </cell>
          <cell r="L2" t="str">
            <v>Catégorie
Age</v>
          </cell>
          <cell r="M2" t="str">
            <v>Club</v>
          </cell>
          <cell r="N2" t="str">
            <v>Pays</v>
          </cell>
          <cell r="O2" t="str">
            <v>Série</v>
          </cell>
          <cell r="P2" t="str">
            <v>Cote</v>
          </cell>
          <cell r="Q2" t="str">
            <v>B
Bonus</v>
          </cell>
          <cell r="R2" t="str">
            <v>PE
Pt Expér</v>
          </cell>
          <cell r="S2" t="str">
            <v>PJ
Pt de Jeu</v>
          </cell>
          <cell r="T2" t="str">
            <v>B+PE+PJ
Pts</v>
          </cell>
          <cell r="U2" t="str">
            <v>Nouvelle
cote</v>
          </cell>
          <cell r="V2" t="str">
            <v>Nouvelle
série</v>
          </cell>
          <cell r="W2" t="str">
            <v>Cote origine</v>
          </cell>
        </row>
        <row r="3">
          <cell r="B3" t="str">
            <v>ALABI Abib</v>
          </cell>
          <cell r="C3">
            <v>8035129</v>
          </cell>
          <cell r="D3" t="str">
            <v>S</v>
          </cell>
          <cell r="E3" t="str">
            <v>CSC</v>
          </cell>
          <cell r="F3" t="str">
            <v>CI</v>
          </cell>
          <cell r="G3" t="str">
            <v>J</v>
          </cell>
          <cell r="H3">
            <v>4165</v>
          </cell>
          <cell r="I3">
            <v>1</v>
          </cell>
          <cell r="J3" t="str">
            <v>ALABI Abib</v>
          </cell>
          <cell r="K3">
            <v>8035129</v>
          </cell>
          <cell r="L3" t="str">
            <v>S</v>
          </cell>
          <cell r="M3" t="str">
            <v>CSC</v>
          </cell>
          <cell r="N3" t="str">
            <v>CI</v>
          </cell>
          <cell r="O3" t="str">
            <v>J</v>
          </cell>
          <cell r="P3">
            <v>4165</v>
          </cell>
          <cell r="Q3">
            <v>20</v>
          </cell>
          <cell r="R3">
            <v>14</v>
          </cell>
          <cell r="S3">
            <v>0</v>
          </cell>
          <cell r="T3">
            <v>34</v>
          </cell>
          <cell r="U3">
            <v>4199</v>
          </cell>
          <cell r="V3" t="str">
            <v>J</v>
          </cell>
          <cell r="W3">
            <v>4165</v>
          </cell>
          <cell r="X3">
            <v>1</v>
          </cell>
        </row>
        <row r="4">
          <cell r="B4" t="str">
            <v>EGGERMONT Louis</v>
          </cell>
          <cell r="C4">
            <v>6037512</v>
          </cell>
          <cell r="D4" t="str">
            <v>S</v>
          </cell>
          <cell r="E4" t="str">
            <v>BRA</v>
          </cell>
          <cell r="F4" t="str">
            <v>BE</v>
          </cell>
          <cell r="G4" t="str">
            <v>J</v>
          </cell>
          <cell r="H4">
            <v>3432</v>
          </cell>
          <cell r="I4">
            <v>2</v>
          </cell>
          <cell r="J4" t="str">
            <v>EGGERMONT Louis</v>
          </cell>
          <cell r="K4">
            <v>6037512</v>
          </cell>
          <cell r="L4" t="str">
            <v>S</v>
          </cell>
          <cell r="M4" t="str">
            <v>BRA</v>
          </cell>
          <cell r="N4" t="str">
            <v>BE</v>
          </cell>
          <cell r="O4" t="str">
            <v>J</v>
          </cell>
          <cell r="P4">
            <v>3432</v>
          </cell>
          <cell r="Q4">
            <v>10</v>
          </cell>
          <cell r="R4">
            <v>13</v>
          </cell>
          <cell r="S4">
            <v>0</v>
          </cell>
          <cell r="T4">
            <v>23</v>
          </cell>
          <cell r="U4">
            <v>3455</v>
          </cell>
          <cell r="V4" t="str">
            <v>J</v>
          </cell>
          <cell r="W4">
            <v>3432</v>
          </cell>
          <cell r="X4">
            <v>2</v>
          </cell>
        </row>
        <row r="5">
          <cell r="B5" t="str">
            <v>BOULIANNE Germain</v>
          </cell>
          <cell r="C5">
            <v>7002973</v>
          </cell>
          <cell r="D5" t="str">
            <v>S</v>
          </cell>
          <cell r="E5" t="str">
            <v>OUT</v>
          </cell>
          <cell r="F5" t="str">
            <v>QC</v>
          </cell>
          <cell r="G5" t="str">
            <v>A</v>
          </cell>
          <cell r="H5">
            <v>2737</v>
          </cell>
          <cell r="I5">
            <v>3</v>
          </cell>
          <cell r="J5" t="str">
            <v>BOULIANNE Germain</v>
          </cell>
          <cell r="K5">
            <v>7002973</v>
          </cell>
          <cell r="L5" t="str">
            <v>S</v>
          </cell>
          <cell r="M5" t="str">
            <v>OUT</v>
          </cell>
          <cell r="N5" t="str">
            <v>QC</v>
          </cell>
          <cell r="O5" t="str">
            <v>A</v>
          </cell>
          <cell r="P5">
            <v>2737</v>
          </cell>
          <cell r="Q5">
            <v>4</v>
          </cell>
          <cell r="R5">
            <v>12</v>
          </cell>
          <cell r="S5">
            <v>0</v>
          </cell>
          <cell r="T5">
            <v>16</v>
          </cell>
          <cell r="U5">
            <v>2753</v>
          </cell>
          <cell r="V5" t="str">
            <v>A</v>
          </cell>
          <cell r="W5">
            <v>2737</v>
          </cell>
          <cell r="X5">
            <v>3</v>
          </cell>
        </row>
        <row r="6">
          <cell r="B6" t="str">
            <v>DEGUIRE André</v>
          </cell>
          <cell r="C6">
            <v>7013868</v>
          </cell>
          <cell r="D6" t="str">
            <v>V</v>
          </cell>
          <cell r="E6" t="str">
            <v>MCM</v>
          </cell>
          <cell r="F6" t="str">
            <v>QC</v>
          </cell>
          <cell r="G6" t="str">
            <v>B</v>
          </cell>
          <cell r="H6">
            <v>2445</v>
          </cell>
          <cell r="I6">
            <v>4</v>
          </cell>
          <cell r="J6" t="str">
            <v>PETITJEAN Daniel</v>
          </cell>
          <cell r="K6">
            <v>7036356</v>
          </cell>
          <cell r="L6" t="str">
            <v>S</v>
          </cell>
          <cell r="M6" t="str">
            <v>LOR</v>
          </cell>
          <cell r="N6" t="str">
            <v>QC</v>
          </cell>
          <cell r="O6" t="str">
            <v>A</v>
          </cell>
          <cell r="P6">
            <v>2665</v>
          </cell>
          <cell r="Q6">
            <v>2</v>
          </cell>
          <cell r="R6">
            <v>11</v>
          </cell>
          <cell r="S6">
            <v>146</v>
          </cell>
          <cell r="T6">
            <v>159</v>
          </cell>
          <cell r="U6">
            <v>2604</v>
          </cell>
          <cell r="V6" t="str">
            <v>A</v>
          </cell>
          <cell r="W6">
            <v>2445</v>
          </cell>
          <cell r="X6">
            <v>4</v>
          </cell>
        </row>
        <row r="7">
          <cell r="B7" t="str">
            <v>BRIAND Yvan</v>
          </cell>
          <cell r="C7">
            <v>7006304</v>
          </cell>
          <cell r="D7" t="str">
            <v>S</v>
          </cell>
          <cell r="E7" t="str">
            <v>LAU</v>
          </cell>
          <cell r="F7" t="str">
            <v>QC</v>
          </cell>
          <cell r="G7" t="str">
            <v>B</v>
          </cell>
          <cell r="H7">
            <v>2297</v>
          </cell>
          <cell r="I7">
            <v>5</v>
          </cell>
          <cell r="J7" t="str">
            <v>DESJARDINS Francis</v>
          </cell>
          <cell r="K7">
            <v>7041316</v>
          </cell>
          <cell r="L7" t="str">
            <v>E</v>
          </cell>
          <cell r="M7" t="str">
            <v>LAV</v>
          </cell>
          <cell r="N7" t="str">
            <v>QC</v>
          </cell>
          <cell r="O7" t="str">
            <v>A</v>
          </cell>
          <cell r="P7">
            <v>2642</v>
          </cell>
          <cell r="R7">
            <v>10</v>
          </cell>
          <cell r="S7">
            <v>228</v>
          </cell>
          <cell r="T7">
            <v>238</v>
          </cell>
          <cell r="U7">
            <v>2535</v>
          </cell>
          <cell r="V7" t="str">
            <v>A</v>
          </cell>
          <cell r="W7">
            <v>2297</v>
          </cell>
          <cell r="X7">
            <v>5</v>
          </cell>
        </row>
        <row r="8">
          <cell r="B8" t="str">
            <v>DESJARDINS Francis</v>
          </cell>
          <cell r="C8">
            <v>7041316</v>
          </cell>
          <cell r="D8" t="str">
            <v>E</v>
          </cell>
          <cell r="E8" t="str">
            <v>LAV</v>
          </cell>
          <cell r="F8" t="str">
            <v>QC</v>
          </cell>
          <cell r="G8" t="str">
            <v>A</v>
          </cell>
          <cell r="H8">
            <v>2642</v>
          </cell>
          <cell r="I8">
            <v>6</v>
          </cell>
          <cell r="J8" t="str">
            <v>LACHANCE Jean-François</v>
          </cell>
          <cell r="K8">
            <v>7024078</v>
          </cell>
          <cell r="L8" t="str">
            <v>S</v>
          </cell>
          <cell r="M8" t="str">
            <v>MCM</v>
          </cell>
          <cell r="N8" t="str">
            <v>QC</v>
          </cell>
          <cell r="O8" t="str">
            <v>A</v>
          </cell>
          <cell r="P8">
            <v>2471</v>
          </cell>
          <cell r="R8">
            <v>9</v>
          </cell>
          <cell r="S8">
            <v>-57</v>
          </cell>
          <cell r="T8">
            <v>-48</v>
          </cell>
          <cell r="U8">
            <v>2594</v>
          </cell>
          <cell r="V8" t="str">
            <v>A</v>
          </cell>
          <cell r="W8">
            <v>2642</v>
          </cell>
          <cell r="X8">
            <v>6</v>
          </cell>
        </row>
        <row r="9">
          <cell r="B9" t="str">
            <v>PETITJEAN Daniel</v>
          </cell>
          <cell r="C9">
            <v>7036356</v>
          </cell>
          <cell r="D9" t="str">
            <v>S</v>
          </cell>
          <cell r="E9" t="str">
            <v>LOR</v>
          </cell>
          <cell r="F9" t="str">
            <v>QC</v>
          </cell>
          <cell r="G9" t="str">
            <v>A</v>
          </cell>
          <cell r="H9">
            <v>2665</v>
          </cell>
          <cell r="I9">
            <v>7</v>
          </cell>
          <cell r="J9" t="str">
            <v>DEGUIRE André</v>
          </cell>
          <cell r="K9">
            <v>7013868</v>
          </cell>
          <cell r="L9" t="str">
            <v>V</v>
          </cell>
          <cell r="M9" t="str">
            <v>MCM</v>
          </cell>
          <cell r="N9" t="str">
            <v>QC</v>
          </cell>
          <cell r="O9" t="str">
            <v>B</v>
          </cell>
          <cell r="P9">
            <v>2445</v>
          </cell>
          <cell r="R9">
            <v>8</v>
          </cell>
          <cell r="S9">
            <v>-74</v>
          </cell>
          <cell r="T9">
            <v>-66</v>
          </cell>
          <cell r="U9">
            <v>2599</v>
          </cell>
          <cell r="V9" t="str">
            <v>A</v>
          </cell>
          <cell r="W9">
            <v>2665</v>
          </cell>
          <cell r="X9">
            <v>7</v>
          </cell>
        </row>
        <row r="10">
          <cell r="B10" t="str">
            <v>RIOUX Jocelyn</v>
          </cell>
          <cell r="C10">
            <v>7023463</v>
          </cell>
          <cell r="D10" t="str">
            <v>S</v>
          </cell>
          <cell r="E10" t="str">
            <v>RIM</v>
          </cell>
          <cell r="F10" t="str">
            <v>QC</v>
          </cell>
          <cell r="G10" t="str">
            <v>B</v>
          </cell>
          <cell r="H10">
            <v>2267</v>
          </cell>
          <cell r="I10">
            <v>8</v>
          </cell>
          <cell r="J10" t="str">
            <v>BRIAND Yvan</v>
          </cell>
          <cell r="K10">
            <v>7006304</v>
          </cell>
          <cell r="L10" t="str">
            <v>S</v>
          </cell>
          <cell r="M10" t="str">
            <v>LAU</v>
          </cell>
          <cell r="N10" t="str">
            <v>QC</v>
          </cell>
          <cell r="O10" t="str">
            <v>B</v>
          </cell>
          <cell r="P10">
            <v>2297</v>
          </cell>
          <cell r="R10">
            <v>7</v>
          </cell>
          <cell r="S10">
            <v>20</v>
          </cell>
          <cell r="T10">
            <v>27</v>
          </cell>
          <cell r="U10">
            <v>2294</v>
          </cell>
          <cell r="V10" t="str">
            <v>B</v>
          </cell>
          <cell r="W10">
            <v>2267</v>
          </cell>
          <cell r="X10">
            <v>8</v>
          </cell>
        </row>
        <row r="11">
          <cell r="B11" t="str">
            <v>CARTIER Carmen</v>
          </cell>
          <cell r="C11">
            <v>7037715</v>
          </cell>
          <cell r="D11" t="str">
            <v>D</v>
          </cell>
          <cell r="E11" t="str">
            <v>BOU</v>
          </cell>
          <cell r="F11" t="str">
            <v>QC</v>
          </cell>
          <cell r="G11" t="str">
            <v>B</v>
          </cell>
          <cell r="H11">
            <v>1857</v>
          </cell>
          <cell r="I11">
            <v>9</v>
          </cell>
          <cell r="J11" t="str">
            <v>RIOUX Jocelyn</v>
          </cell>
          <cell r="K11">
            <v>7023463</v>
          </cell>
          <cell r="L11" t="str">
            <v>S</v>
          </cell>
          <cell r="M11" t="str">
            <v>RIM</v>
          </cell>
          <cell r="N11" t="str">
            <v>QC</v>
          </cell>
          <cell r="O11" t="str">
            <v>B</v>
          </cell>
          <cell r="P11">
            <v>2267</v>
          </cell>
          <cell r="R11">
            <v>6</v>
          </cell>
          <cell r="S11">
            <v>228</v>
          </cell>
          <cell r="T11">
            <v>234</v>
          </cell>
          <cell r="U11">
            <v>2091</v>
          </cell>
          <cell r="V11" t="str">
            <v>B</v>
          </cell>
          <cell r="W11">
            <v>1857</v>
          </cell>
          <cell r="X11">
            <v>9</v>
          </cell>
        </row>
        <row r="12">
          <cell r="B12" t="str">
            <v>COULOMBE Sylvain</v>
          </cell>
          <cell r="C12">
            <v>7013249</v>
          </cell>
          <cell r="D12" t="str">
            <v>S</v>
          </cell>
          <cell r="E12" t="str">
            <v>SHR</v>
          </cell>
          <cell r="F12" t="str">
            <v>QC</v>
          </cell>
          <cell r="G12" t="str">
            <v>B</v>
          </cell>
          <cell r="H12">
            <v>1950</v>
          </cell>
          <cell r="I12">
            <v>10</v>
          </cell>
          <cell r="J12" t="str">
            <v>DESJARDINS Monique</v>
          </cell>
          <cell r="K12">
            <v>7031431</v>
          </cell>
          <cell r="L12" t="str">
            <v>S</v>
          </cell>
          <cell r="M12" t="str">
            <v>CDE</v>
          </cell>
          <cell r="N12" t="str">
            <v>QC</v>
          </cell>
          <cell r="O12" t="str">
            <v>B</v>
          </cell>
          <cell r="P12">
            <v>2192</v>
          </cell>
          <cell r="R12">
            <v>5</v>
          </cell>
          <cell r="S12">
            <v>161</v>
          </cell>
          <cell r="T12">
            <v>166</v>
          </cell>
          <cell r="U12">
            <v>2116</v>
          </cell>
          <cell r="V12" t="str">
            <v>B</v>
          </cell>
          <cell r="W12">
            <v>1950</v>
          </cell>
          <cell r="X12">
            <v>10</v>
          </cell>
        </row>
        <row r="13">
          <cell r="B13" t="str">
            <v>LAFERRIERE Lise</v>
          </cell>
          <cell r="C13">
            <v>7013767</v>
          </cell>
          <cell r="D13" t="str">
            <v>D</v>
          </cell>
          <cell r="E13" t="str">
            <v>LLC</v>
          </cell>
          <cell r="F13" t="str">
            <v>QC</v>
          </cell>
          <cell r="G13" t="str">
            <v>C</v>
          </cell>
          <cell r="H13">
            <v>1650</v>
          </cell>
          <cell r="I13">
            <v>11</v>
          </cell>
          <cell r="J13" t="str">
            <v>COULOMBE Sylvain</v>
          </cell>
          <cell r="K13">
            <v>7013249</v>
          </cell>
          <cell r="L13" t="str">
            <v>S</v>
          </cell>
          <cell r="M13" t="str">
            <v>SHR</v>
          </cell>
          <cell r="N13" t="str">
            <v>QC</v>
          </cell>
          <cell r="O13" t="str">
            <v>B</v>
          </cell>
          <cell r="P13">
            <v>1950</v>
          </cell>
          <cell r="R13">
            <v>4</v>
          </cell>
          <cell r="S13">
            <v>200</v>
          </cell>
          <cell r="T13">
            <v>204</v>
          </cell>
          <cell r="U13">
            <v>1854</v>
          </cell>
          <cell r="V13" t="str">
            <v>B</v>
          </cell>
          <cell r="W13">
            <v>1650</v>
          </cell>
          <cell r="X13">
            <v>11</v>
          </cell>
        </row>
        <row r="14">
          <cell r="B14" t="str">
            <v>LACHANCE Jean-François</v>
          </cell>
          <cell r="C14">
            <v>7024078</v>
          </cell>
          <cell r="D14" t="str">
            <v>S</v>
          </cell>
          <cell r="E14" t="str">
            <v>MCM</v>
          </cell>
          <cell r="F14" t="str">
            <v>QC</v>
          </cell>
          <cell r="G14" t="str">
            <v>A</v>
          </cell>
          <cell r="H14">
            <v>2471</v>
          </cell>
          <cell r="I14">
            <v>12</v>
          </cell>
          <cell r="J14" t="str">
            <v>CARTIER Carmen</v>
          </cell>
          <cell r="K14">
            <v>7037715</v>
          </cell>
          <cell r="L14" t="str">
            <v>D</v>
          </cell>
          <cell r="M14" t="str">
            <v>BOU</v>
          </cell>
          <cell r="N14" t="str">
            <v>QC</v>
          </cell>
          <cell r="O14" t="str">
            <v>B</v>
          </cell>
          <cell r="P14">
            <v>1857</v>
          </cell>
          <cell r="R14">
            <v>3</v>
          </cell>
          <cell r="S14">
            <v>-114</v>
          </cell>
          <cell r="T14">
            <v>-111</v>
          </cell>
          <cell r="U14">
            <v>2360</v>
          </cell>
          <cell r="V14" t="str">
            <v>B</v>
          </cell>
          <cell r="W14">
            <v>2471</v>
          </cell>
          <cell r="X14">
            <v>12</v>
          </cell>
        </row>
        <row r="15">
          <cell r="B15" t="str">
            <v>DESJARDINS Monique</v>
          </cell>
          <cell r="C15">
            <v>7031431</v>
          </cell>
          <cell r="D15" t="str">
            <v>S</v>
          </cell>
          <cell r="E15" t="str">
            <v>CDE</v>
          </cell>
          <cell r="F15" t="str">
            <v>QC</v>
          </cell>
          <cell r="G15" t="str">
            <v>B</v>
          </cell>
          <cell r="H15">
            <v>2192</v>
          </cell>
          <cell r="I15">
            <v>13</v>
          </cell>
          <cell r="J15" t="str">
            <v>LAFERRIERE Lise</v>
          </cell>
          <cell r="K15">
            <v>7013767</v>
          </cell>
          <cell r="L15" t="str">
            <v>D</v>
          </cell>
          <cell r="M15" t="str">
            <v>LLC</v>
          </cell>
          <cell r="N15" t="str">
            <v>QC</v>
          </cell>
          <cell r="O15" t="str">
            <v>C</v>
          </cell>
          <cell r="P15">
            <v>1650</v>
          </cell>
          <cell r="R15">
            <v>2</v>
          </cell>
          <cell r="S15">
            <v>-114</v>
          </cell>
          <cell r="T15">
            <v>-112</v>
          </cell>
          <cell r="U15">
            <v>2080</v>
          </cell>
          <cell r="V15" t="str">
            <v>B</v>
          </cell>
          <cell r="W15">
            <v>2192</v>
          </cell>
          <cell r="X15">
            <v>13</v>
          </cell>
        </row>
        <row r="16">
          <cell r="B16" t="str">
            <v>MARCOTTE Simon</v>
          </cell>
          <cell r="C16">
            <v>7019309</v>
          </cell>
          <cell r="D16" t="str">
            <v>S</v>
          </cell>
          <cell r="E16" t="str">
            <v>LLC</v>
          </cell>
          <cell r="F16" t="str">
            <v>QC</v>
          </cell>
          <cell r="G16" t="str">
            <v>C</v>
          </cell>
          <cell r="H16">
            <v>1650</v>
          </cell>
          <cell r="I16">
            <v>14</v>
          </cell>
          <cell r="J16" t="str">
            <v>MARCOTTE Simon</v>
          </cell>
          <cell r="K16">
            <v>7019309</v>
          </cell>
          <cell r="L16" t="str">
            <v>S</v>
          </cell>
          <cell r="M16" t="str">
            <v>LLC</v>
          </cell>
          <cell r="N16" t="str">
            <v>QC</v>
          </cell>
          <cell r="O16" t="str">
            <v>C</v>
          </cell>
          <cell r="P16">
            <v>1650</v>
          </cell>
          <cell r="R16">
            <v>1</v>
          </cell>
          <cell r="S16">
            <v>0</v>
          </cell>
          <cell r="T16">
            <v>1</v>
          </cell>
          <cell r="U16">
            <v>1651</v>
          </cell>
          <cell r="V16" t="str">
            <v>C</v>
          </cell>
          <cell r="W16">
            <v>1650</v>
          </cell>
          <cell r="X16">
            <v>14</v>
          </cell>
        </row>
      </sheetData>
      <sheetData sheetId="59"/>
      <sheetData sheetId="60">
        <row r="1">
          <cell r="B1" t="str">
            <v>JOUEUR</v>
          </cell>
          <cell r="C1" t="str">
            <v>COTE INITIALE</v>
          </cell>
          <cell r="D1" t="str">
            <v>Pts Sélection
PS</v>
          </cell>
        </row>
        <row r="2">
          <cell r="B2" t="str">
            <v>ALABI Abib</v>
          </cell>
          <cell r="C2">
            <v>4165</v>
          </cell>
          <cell r="D2">
            <v>3900</v>
          </cell>
        </row>
        <row r="3">
          <cell r="B3" t="str">
            <v>EGGERMONT Louis</v>
          </cell>
          <cell r="C3">
            <v>3432</v>
          </cell>
          <cell r="D3">
            <v>2925</v>
          </cell>
        </row>
        <row r="4">
          <cell r="B4" t="str">
            <v>BOULIANNE Germain</v>
          </cell>
          <cell r="C4">
            <v>2737</v>
          </cell>
          <cell r="D4">
            <v>1950</v>
          </cell>
        </row>
        <row r="5">
          <cell r="B5" t="str">
            <v>DEGUIRE André</v>
          </cell>
          <cell r="C5">
            <v>2665</v>
          </cell>
          <cell r="D5">
            <v>975</v>
          </cell>
        </row>
        <row r="6">
          <cell r="B6" t="str">
            <v>BRIAND Yvan</v>
          </cell>
          <cell r="C6">
            <v>2642</v>
          </cell>
          <cell r="D6">
            <v>0</v>
          </cell>
        </row>
        <row r="7">
          <cell r="B7" t="str">
            <v>DESJARDINS Francis</v>
          </cell>
          <cell r="C7">
            <v>2471</v>
          </cell>
          <cell r="D7">
            <v>0</v>
          </cell>
        </row>
        <row r="8">
          <cell r="B8" t="str">
            <v>PETITJEAN Daniel</v>
          </cell>
          <cell r="C8">
            <v>2445</v>
          </cell>
          <cell r="D8">
            <v>0</v>
          </cell>
        </row>
        <row r="9">
          <cell r="B9" t="str">
            <v>RIOUX Jocelyn</v>
          </cell>
          <cell r="C9">
            <v>2297</v>
          </cell>
          <cell r="D9">
            <v>0</v>
          </cell>
        </row>
        <row r="10">
          <cell r="B10" t="str">
            <v>CARTIER Carmen</v>
          </cell>
          <cell r="C10">
            <v>2267</v>
          </cell>
          <cell r="D10">
            <v>0</v>
          </cell>
        </row>
        <row r="11">
          <cell r="B11" t="str">
            <v>COULOMBE Sylvain</v>
          </cell>
          <cell r="C11">
            <v>2192</v>
          </cell>
          <cell r="D11">
            <v>0</v>
          </cell>
        </row>
        <row r="12">
          <cell r="B12" t="str">
            <v>LAFERRIERE Lise</v>
          </cell>
          <cell r="C12">
            <v>1950</v>
          </cell>
          <cell r="D12">
            <v>0</v>
          </cell>
        </row>
        <row r="13">
          <cell r="B13" t="str">
            <v>LACHANCE Jean-François</v>
          </cell>
          <cell r="C13">
            <v>1857</v>
          </cell>
          <cell r="D13">
            <v>0</v>
          </cell>
        </row>
        <row r="14">
          <cell r="B14" t="str">
            <v>DESJARDINS Monique</v>
          </cell>
          <cell r="C14">
            <v>1650</v>
          </cell>
          <cell r="D14">
            <v>0</v>
          </cell>
        </row>
        <row r="15">
          <cell r="B15" t="str">
            <v>MARCOTTE Simon</v>
          </cell>
          <cell r="C15">
            <v>1650</v>
          </cell>
          <cell r="D15">
            <v>0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workbookViewId="0">
      <selection sqref="A1:T18"/>
    </sheetView>
  </sheetViews>
  <sheetFormatPr baseColWidth="10" defaultRowHeight="15" x14ac:dyDescent="0.25"/>
  <cols>
    <col min="1" max="1" width="5.5703125" bestFit="1" customWidth="1"/>
    <col min="2" max="2" width="6.140625" bestFit="1" customWidth="1"/>
    <col min="3" max="3" width="24.7109375" bestFit="1" customWidth="1"/>
    <col min="4" max="4" width="8" bestFit="1" customWidth="1"/>
    <col min="5" max="5" width="4.5703125" bestFit="1" customWidth="1"/>
    <col min="6" max="6" width="5.425781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6" bestFit="1" customWidth="1"/>
    <col min="16" max="16" width="4.7109375" customWidth="1"/>
    <col min="17" max="18" width="5.7109375" customWidth="1"/>
    <col min="19" max="19" width="5.85546875" bestFit="1" customWidth="1"/>
    <col min="20" max="20" width="6.7109375" bestFit="1" customWidth="1"/>
  </cols>
  <sheetData>
    <row r="1" spans="1:20" x14ac:dyDescent="0.25">
      <c r="A1" s="1" t="s">
        <v>0</v>
      </c>
      <c r="B1" s="2"/>
      <c r="C1" s="3"/>
      <c r="D1" s="3"/>
      <c r="E1" s="3"/>
      <c r="F1" s="3"/>
      <c r="G1" s="3"/>
      <c r="H1" s="4" t="s">
        <v>1</v>
      </c>
      <c r="I1" s="5"/>
      <c r="J1" s="6" t="s">
        <v>2</v>
      </c>
      <c r="K1" s="7" t="s">
        <v>3</v>
      </c>
      <c r="L1" s="8" t="s">
        <v>4</v>
      </c>
      <c r="M1" s="9"/>
      <c r="N1" s="9"/>
      <c r="O1" s="10" t="s">
        <v>5</v>
      </c>
      <c r="P1" s="10"/>
      <c r="Q1" s="10"/>
      <c r="R1" s="10"/>
      <c r="S1" s="11" t="s">
        <v>6</v>
      </c>
      <c r="T1" s="11"/>
    </row>
    <row r="2" spans="1:20" x14ac:dyDescent="0.25">
      <c r="A2" s="12" t="s">
        <v>7</v>
      </c>
      <c r="B2" s="13" t="s">
        <v>8</v>
      </c>
      <c r="C2" s="14" t="s">
        <v>9</v>
      </c>
      <c r="D2" s="15" t="s">
        <v>10</v>
      </c>
      <c r="E2" s="16" t="s">
        <v>11</v>
      </c>
      <c r="F2" s="15" t="s">
        <v>12</v>
      </c>
      <c r="G2" s="17" t="s">
        <v>13</v>
      </c>
      <c r="H2" s="18" t="s">
        <v>14</v>
      </c>
      <c r="I2" s="19" t="s">
        <v>15</v>
      </c>
      <c r="J2" s="20" t="s">
        <v>16</v>
      </c>
      <c r="K2" s="21" t="s">
        <v>17</v>
      </c>
      <c r="L2" s="22" t="s">
        <v>18</v>
      </c>
      <c r="M2" s="23" t="s">
        <v>19</v>
      </c>
      <c r="N2" s="24" t="s">
        <v>20</v>
      </c>
      <c r="O2" s="25" t="s">
        <v>21</v>
      </c>
      <c r="P2" s="26" t="s">
        <v>22</v>
      </c>
      <c r="Q2" s="26" t="s">
        <v>23</v>
      </c>
      <c r="R2" s="27" t="s">
        <v>24</v>
      </c>
      <c r="S2" s="12" t="s">
        <v>14</v>
      </c>
      <c r="T2" s="28" t="s">
        <v>15</v>
      </c>
    </row>
    <row r="3" spans="1:20" x14ac:dyDescent="0.25">
      <c r="A3" s="29">
        <v>1</v>
      </c>
      <c r="B3" s="30">
        <v>1</v>
      </c>
      <c r="C3" s="31" t="s">
        <v>25</v>
      </c>
      <c r="D3" s="32">
        <v>8035129</v>
      </c>
      <c r="E3" s="33" t="s">
        <v>26</v>
      </c>
      <c r="F3" s="32" t="s">
        <v>27</v>
      </c>
      <c r="G3" s="34" t="s">
        <v>28</v>
      </c>
      <c r="H3" s="35" t="s">
        <v>29</v>
      </c>
      <c r="I3" s="36">
        <v>4165</v>
      </c>
      <c r="J3" s="37">
        <f t="shared" ref="J3:J16" si="0">VLOOKUP($B3,class_interm,9,FALSE)</f>
        <v>22</v>
      </c>
      <c r="K3" s="38">
        <f t="shared" ref="K3:K16" si="1">VLOOKUP($B3,class_interm,11,FALSE)</f>
        <v>468</v>
      </c>
      <c r="L3" s="39">
        <f t="shared" ref="L3:L16" si="2">VLOOKUP($B3,class_interm,64,FALSE)</f>
        <v>7</v>
      </c>
      <c r="M3" s="40">
        <f t="shared" ref="M3:M16" si="3">VLOOKUP($B3,class_interm,65,FALSE)</f>
        <v>1</v>
      </c>
      <c r="N3" s="41">
        <f t="shared" ref="N3:N16" si="4">VLOOKUP($B3,class_interm,66,FALSE)</f>
        <v>0</v>
      </c>
      <c r="O3" s="42">
        <f t="shared" ref="O3:O16" si="5">VLOOKUP($C3,NouvCotes,16,FALSE)</f>
        <v>20</v>
      </c>
      <c r="P3" s="40">
        <f t="shared" ref="P3:P16" si="6">VLOOKUP($C3,NouvCotes,17,FALSE)</f>
        <v>14</v>
      </c>
      <c r="Q3" s="40">
        <f t="shared" ref="Q3:Q16" si="7">VLOOKUP($C3,NouvCotes,18,FALSE)</f>
        <v>0</v>
      </c>
      <c r="R3" s="41">
        <f t="shared" ref="R3:R16" si="8">VLOOKUP($C3,NouvCotes,19,FALSE)</f>
        <v>34</v>
      </c>
      <c r="S3" s="43" t="str">
        <f t="shared" ref="S3:S16" si="9">VLOOKUP($C3,NouvCotes,21,FALSE)</f>
        <v>J</v>
      </c>
      <c r="T3" s="36">
        <f t="shared" ref="T3:T16" si="10">VLOOKUP($C3,NouvCotes,20,FALSE)</f>
        <v>4199</v>
      </c>
    </row>
    <row r="4" spans="1:20" x14ac:dyDescent="0.25">
      <c r="A4" s="29">
        <v>2</v>
      </c>
      <c r="B4" s="30">
        <v>2</v>
      </c>
      <c r="C4" s="31" t="s">
        <v>30</v>
      </c>
      <c r="D4" s="32">
        <v>6037512</v>
      </c>
      <c r="E4" s="33" t="s">
        <v>26</v>
      </c>
      <c r="F4" s="32" t="s">
        <v>31</v>
      </c>
      <c r="G4" s="34" t="s">
        <v>32</v>
      </c>
      <c r="H4" s="35" t="s">
        <v>29</v>
      </c>
      <c r="I4" s="36">
        <v>3432</v>
      </c>
      <c r="J4" s="37">
        <f t="shared" si="0"/>
        <v>24</v>
      </c>
      <c r="K4" s="38">
        <f t="shared" si="1"/>
        <v>584</v>
      </c>
      <c r="L4" s="39">
        <f t="shared" si="2"/>
        <v>8</v>
      </c>
      <c r="M4" s="40">
        <f t="shared" si="3"/>
        <v>0</v>
      </c>
      <c r="N4" s="41">
        <f t="shared" si="4"/>
        <v>0</v>
      </c>
      <c r="O4" s="42">
        <f t="shared" si="5"/>
        <v>10</v>
      </c>
      <c r="P4" s="40">
        <f t="shared" si="6"/>
        <v>13</v>
      </c>
      <c r="Q4" s="40">
        <f t="shared" si="7"/>
        <v>0</v>
      </c>
      <c r="R4" s="41">
        <f t="shared" si="8"/>
        <v>23</v>
      </c>
      <c r="S4" s="43" t="str">
        <f t="shared" si="9"/>
        <v>J</v>
      </c>
      <c r="T4" s="36">
        <f t="shared" si="10"/>
        <v>3455</v>
      </c>
    </row>
    <row r="5" spans="1:20" x14ac:dyDescent="0.25">
      <c r="A5" s="29">
        <v>3</v>
      </c>
      <c r="B5" s="30">
        <v>3</v>
      </c>
      <c r="C5" s="31" t="s">
        <v>33</v>
      </c>
      <c r="D5" s="32">
        <v>7002973</v>
      </c>
      <c r="E5" s="33" t="s">
        <v>26</v>
      </c>
      <c r="F5" s="32" t="s">
        <v>34</v>
      </c>
      <c r="G5" s="34" t="s">
        <v>35</v>
      </c>
      <c r="H5" s="35" t="s">
        <v>36</v>
      </c>
      <c r="I5" s="36">
        <v>2737</v>
      </c>
      <c r="J5" s="37">
        <f t="shared" si="0"/>
        <v>20</v>
      </c>
      <c r="K5" s="38">
        <f t="shared" si="1"/>
        <v>172</v>
      </c>
      <c r="L5" s="39">
        <f t="shared" si="2"/>
        <v>6</v>
      </c>
      <c r="M5" s="40">
        <f t="shared" si="3"/>
        <v>2</v>
      </c>
      <c r="N5" s="41">
        <f t="shared" si="4"/>
        <v>0</v>
      </c>
      <c r="O5" s="42">
        <f t="shared" si="5"/>
        <v>4</v>
      </c>
      <c r="P5" s="40">
        <f t="shared" si="6"/>
        <v>12</v>
      </c>
      <c r="Q5" s="40">
        <f t="shared" si="7"/>
        <v>0</v>
      </c>
      <c r="R5" s="41">
        <f t="shared" si="8"/>
        <v>16</v>
      </c>
      <c r="S5" s="43" t="str">
        <f t="shared" si="9"/>
        <v>A</v>
      </c>
      <c r="T5" s="36">
        <f t="shared" si="10"/>
        <v>2753</v>
      </c>
    </row>
    <row r="6" spans="1:20" x14ac:dyDescent="0.25">
      <c r="A6" s="29">
        <v>4</v>
      </c>
      <c r="B6" s="30">
        <v>7</v>
      </c>
      <c r="C6" s="31" t="s">
        <v>37</v>
      </c>
      <c r="D6" s="32">
        <v>7013868</v>
      </c>
      <c r="E6" s="33" t="s">
        <v>18</v>
      </c>
      <c r="F6" s="32" t="s">
        <v>38</v>
      </c>
      <c r="G6" s="34" t="s">
        <v>35</v>
      </c>
      <c r="H6" s="35" t="s">
        <v>39</v>
      </c>
      <c r="I6" s="36">
        <v>2445</v>
      </c>
      <c r="J6" s="37">
        <f t="shared" si="0"/>
        <v>18</v>
      </c>
      <c r="K6" s="38">
        <f t="shared" si="1"/>
        <v>185</v>
      </c>
      <c r="L6" s="39">
        <f t="shared" si="2"/>
        <v>5</v>
      </c>
      <c r="M6" s="40">
        <f t="shared" si="3"/>
        <v>3</v>
      </c>
      <c r="N6" s="41">
        <f t="shared" si="4"/>
        <v>0</v>
      </c>
      <c r="O6" s="42">
        <f t="shared" si="5"/>
        <v>2</v>
      </c>
      <c r="P6" s="40">
        <f t="shared" si="6"/>
        <v>11</v>
      </c>
      <c r="Q6" s="40">
        <f t="shared" si="7"/>
        <v>146</v>
      </c>
      <c r="R6" s="41">
        <f t="shared" si="8"/>
        <v>159</v>
      </c>
      <c r="S6" s="43" t="str">
        <f t="shared" si="9"/>
        <v>A</v>
      </c>
      <c r="T6" s="36">
        <f t="shared" si="10"/>
        <v>2604</v>
      </c>
    </row>
    <row r="7" spans="1:20" x14ac:dyDescent="0.25">
      <c r="A7" s="29">
        <v>5</v>
      </c>
      <c r="B7" s="30">
        <v>8</v>
      </c>
      <c r="C7" s="31" t="s">
        <v>40</v>
      </c>
      <c r="D7" s="32">
        <v>7006304</v>
      </c>
      <c r="E7" s="33" t="s">
        <v>26</v>
      </c>
      <c r="F7" s="32" t="s">
        <v>41</v>
      </c>
      <c r="G7" s="34" t="s">
        <v>35</v>
      </c>
      <c r="H7" s="35" t="s">
        <v>39</v>
      </c>
      <c r="I7" s="36">
        <v>2297</v>
      </c>
      <c r="J7" s="37">
        <f t="shared" si="0"/>
        <v>18</v>
      </c>
      <c r="K7" s="38">
        <f t="shared" si="1"/>
        <v>143</v>
      </c>
      <c r="L7" s="39">
        <f t="shared" si="2"/>
        <v>5</v>
      </c>
      <c r="M7" s="40">
        <f t="shared" si="3"/>
        <v>3</v>
      </c>
      <c r="N7" s="41">
        <f t="shared" si="4"/>
        <v>0</v>
      </c>
      <c r="O7" s="42">
        <f t="shared" si="5"/>
        <v>0</v>
      </c>
      <c r="P7" s="40">
        <f t="shared" si="6"/>
        <v>10</v>
      </c>
      <c r="Q7" s="40">
        <f t="shared" si="7"/>
        <v>228</v>
      </c>
      <c r="R7" s="41">
        <f t="shared" si="8"/>
        <v>238</v>
      </c>
      <c r="S7" s="43" t="str">
        <f t="shared" si="9"/>
        <v>A</v>
      </c>
      <c r="T7" s="36">
        <f t="shared" si="10"/>
        <v>2535</v>
      </c>
    </row>
    <row r="8" spans="1:20" x14ac:dyDescent="0.25">
      <c r="A8" s="29">
        <v>6</v>
      </c>
      <c r="B8" s="30">
        <v>5</v>
      </c>
      <c r="C8" s="31" t="s">
        <v>42</v>
      </c>
      <c r="D8" s="32">
        <v>7041316</v>
      </c>
      <c r="E8" s="33" t="s">
        <v>43</v>
      </c>
      <c r="F8" s="32" t="s">
        <v>44</v>
      </c>
      <c r="G8" s="34" t="s">
        <v>35</v>
      </c>
      <c r="H8" s="35" t="s">
        <v>36</v>
      </c>
      <c r="I8" s="36">
        <v>2642</v>
      </c>
      <c r="J8" s="37">
        <f t="shared" si="0"/>
        <v>17</v>
      </c>
      <c r="K8" s="38">
        <f t="shared" si="1"/>
        <v>145</v>
      </c>
      <c r="L8" s="39">
        <f t="shared" si="2"/>
        <v>4</v>
      </c>
      <c r="M8" s="40">
        <f t="shared" si="3"/>
        <v>3</v>
      </c>
      <c r="N8" s="41">
        <f t="shared" si="4"/>
        <v>1</v>
      </c>
      <c r="O8" s="42">
        <f t="shared" si="5"/>
        <v>0</v>
      </c>
      <c r="P8" s="40">
        <f t="shared" si="6"/>
        <v>9</v>
      </c>
      <c r="Q8" s="40">
        <f t="shared" si="7"/>
        <v>-57</v>
      </c>
      <c r="R8" s="41">
        <f t="shared" si="8"/>
        <v>-48</v>
      </c>
      <c r="S8" s="43" t="str">
        <f t="shared" si="9"/>
        <v>A</v>
      </c>
      <c r="T8" s="36">
        <f t="shared" si="10"/>
        <v>2594</v>
      </c>
    </row>
    <row r="9" spans="1:20" x14ac:dyDescent="0.25">
      <c r="A9" s="29">
        <v>7</v>
      </c>
      <c r="B9" s="30">
        <v>4</v>
      </c>
      <c r="C9" s="31" t="s">
        <v>45</v>
      </c>
      <c r="D9" s="32">
        <v>7036356</v>
      </c>
      <c r="E9" s="33" t="s">
        <v>26</v>
      </c>
      <c r="F9" s="32" t="s">
        <v>46</v>
      </c>
      <c r="G9" s="34" t="s">
        <v>35</v>
      </c>
      <c r="H9" s="35" t="s">
        <v>36</v>
      </c>
      <c r="I9" s="36">
        <v>2665</v>
      </c>
      <c r="J9" s="37">
        <f t="shared" si="0"/>
        <v>16</v>
      </c>
      <c r="K9" s="38">
        <f t="shared" si="1"/>
        <v>232</v>
      </c>
      <c r="L9" s="39">
        <f t="shared" si="2"/>
        <v>4</v>
      </c>
      <c r="M9" s="40">
        <f t="shared" si="3"/>
        <v>4</v>
      </c>
      <c r="N9" s="41">
        <f t="shared" si="4"/>
        <v>0</v>
      </c>
      <c r="O9" s="42">
        <f t="shared" si="5"/>
        <v>0</v>
      </c>
      <c r="P9" s="40">
        <f t="shared" si="6"/>
        <v>8</v>
      </c>
      <c r="Q9" s="40">
        <f t="shared" si="7"/>
        <v>-74</v>
      </c>
      <c r="R9" s="41">
        <f t="shared" si="8"/>
        <v>-66</v>
      </c>
      <c r="S9" s="43" t="str">
        <f t="shared" si="9"/>
        <v>A</v>
      </c>
      <c r="T9" s="36">
        <f t="shared" si="10"/>
        <v>2599</v>
      </c>
    </row>
    <row r="10" spans="1:20" x14ac:dyDescent="0.25">
      <c r="A10" s="29">
        <v>8</v>
      </c>
      <c r="B10" s="30">
        <v>9</v>
      </c>
      <c r="C10" s="31" t="s">
        <v>47</v>
      </c>
      <c r="D10" s="32">
        <v>7023463</v>
      </c>
      <c r="E10" s="33" t="s">
        <v>26</v>
      </c>
      <c r="F10" s="32" t="s">
        <v>48</v>
      </c>
      <c r="G10" s="34" t="s">
        <v>35</v>
      </c>
      <c r="H10" s="35" t="s">
        <v>39</v>
      </c>
      <c r="I10" s="36">
        <v>2267</v>
      </c>
      <c r="J10" s="37">
        <f t="shared" si="0"/>
        <v>16</v>
      </c>
      <c r="K10" s="38">
        <f t="shared" si="1"/>
        <v>78</v>
      </c>
      <c r="L10" s="39">
        <f t="shared" si="2"/>
        <v>4</v>
      </c>
      <c r="M10" s="40">
        <f t="shared" si="3"/>
        <v>4</v>
      </c>
      <c r="N10" s="41">
        <f t="shared" si="4"/>
        <v>0</v>
      </c>
      <c r="O10" s="42">
        <f t="shared" si="5"/>
        <v>0</v>
      </c>
      <c r="P10" s="40">
        <f t="shared" si="6"/>
        <v>7</v>
      </c>
      <c r="Q10" s="40">
        <f t="shared" si="7"/>
        <v>20</v>
      </c>
      <c r="R10" s="41">
        <f t="shared" si="8"/>
        <v>27</v>
      </c>
      <c r="S10" s="43" t="str">
        <f t="shared" si="9"/>
        <v>B</v>
      </c>
      <c r="T10" s="36">
        <f t="shared" si="10"/>
        <v>2294</v>
      </c>
    </row>
    <row r="11" spans="1:20" x14ac:dyDescent="0.25">
      <c r="A11" s="29">
        <v>9</v>
      </c>
      <c r="B11" s="30">
        <v>12</v>
      </c>
      <c r="C11" s="31" t="s">
        <v>49</v>
      </c>
      <c r="D11" s="32">
        <v>7037715</v>
      </c>
      <c r="E11" s="33" t="s">
        <v>19</v>
      </c>
      <c r="F11" s="32" t="s">
        <v>50</v>
      </c>
      <c r="G11" s="34" t="s">
        <v>35</v>
      </c>
      <c r="H11" s="35" t="s">
        <v>39</v>
      </c>
      <c r="I11" s="36">
        <v>1857</v>
      </c>
      <c r="J11" s="37">
        <f t="shared" si="0"/>
        <v>15</v>
      </c>
      <c r="K11" s="38">
        <f t="shared" si="1"/>
        <v>-101</v>
      </c>
      <c r="L11" s="39">
        <f t="shared" si="2"/>
        <v>3</v>
      </c>
      <c r="M11" s="40">
        <f t="shared" si="3"/>
        <v>4</v>
      </c>
      <c r="N11" s="41">
        <f t="shared" si="4"/>
        <v>1</v>
      </c>
      <c r="O11" s="42">
        <f t="shared" si="5"/>
        <v>0</v>
      </c>
      <c r="P11" s="40">
        <f t="shared" si="6"/>
        <v>6</v>
      </c>
      <c r="Q11" s="40">
        <f t="shared" si="7"/>
        <v>228</v>
      </c>
      <c r="R11" s="41">
        <f t="shared" si="8"/>
        <v>234</v>
      </c>
      <c r="S11" s="43" t="str">
        <f t="shared" si="9"/>
        <v>B</v>
      </c>
      <c r="T11" s="36">
        <f t="shared" si="10"/>
        <v>2091</v>
      </c>
    </row>
    <row r="12" spans="1:20" x14ac:dyDescent="0.25">
      <c r="A12" s="29">
        <v>10</v>
      </c>
      <c r="B12" s="30">
        <v>11</v>
      </c>
      <c r="C12" s="31" t="s">
        <v>51</v>
      </c>
      <c r="D12" s="32">
        <v>7013249</v>
      </c>
      <c r="E12" s="33" t="s">
        <v>26</v>
      </c>
      <c r="F12" s="32" t="s">
        <v>52</v>
      </c>
      <c r="G12" s="34" t="s">
        <v>35</v>
      </c>
      <c r="H12" s="35" t="s">
        <v>39</v>
      </c>
      <c r="I12" s="36">
        <v>1950</v>
      </c>
      <c r="J12" s="37">
        <f t="shared" si="0"/>
        <v>14</v>
      </c>
      <c r="K12" s="38">
        <f t="shared" si="1"/>
        <v>-213</v>
      </c>
      <c r="L12" s="39">
        <f t="shared" si="2"/>
        <v>3</v>
      </c>
      <c r="M12" s="40">
        <f t="shared" si="3"/>
        <v>5</v>
      </c>
      <c r="N12" s="41">
        <f t="shared" si="4"/>
        <v>0</v>
      </c>
      <c r="O12" s="42">
        <f t="shared" si="5"/>
        <v>0</v>
      </c>
      <c r="P12" s="40">
        <f t="shared" si="6"/>
        <v>5</v>
      </c>
      <c r="Q12" s="40">
        <f t="shared" si="7"/>
        <v>161</v>
      </c>
      <c r="R12" s="41">
        <f t="shared" si="8"/>
        <v>166</v>
      </c>
      <c r="S12" s="43" t="str">
        <f t="shared" si="9"/>
        <v>B</v>
      </c>
      <c r="T12" s="36">
        <f t="shared" si="10"/>
        <v>2116</v>
      </c>
    </row>
    <row r="13" spans="1:20" x14ac:dyDescent="0.25">
      <c r="A13" s="29">
        <v>11</v>
      </c>
      <c r="B13" s="30">
        <v>13</v>
      </c>
      <c r="C13" s="31" t="s">
        <v>53</v>
      </c>
      <c r="D13" s="32">
        <v>7013767</v>
      </c>
      <c r="E13" s="33" t="s">
        <v>19</v>
      </c>
      <c r="F13" s="32" t="s">
        <v>54</v>
      </c>
      <c r="G13" s="34" t="s">
        <v>35</v>
      </c>
      <c r="H13" s="35" t="s">
        <v>55</v>
      </c>
      <c r="I13" s="36">
        <v>1650</v>
      </c>
      <c r="J13" s="37">
        <f t="shared" si="0"/>
        <v>12</v>
      </c>
      <c r="K13" s="38">
        <f t="shared" si="1"/>
        <v>-304</v>
      </c>
      <c r="L13" s="39">
        <f t="shared" si="2"/>
        <v>2</v>
      </c>
      <c r="M13" s="40">
        <f t="shared" si="3"/>
        <v>6</v>
      </c>
      <c r="N13" s="41">
        <f t="shared" si="4"/>
        <v>0</v>
      </c>
      <c r="O13" s="42">
        <f t="shared" si="5"/>
        <v>0</v>
      </c>
      <c r="P13" s="40">
        <f t="shared" si="6"/>
        <v>4</v>
      </c>
      <c r="Q13" s="40">
        <f t="shared" si="7"/>
        <v>200</v>
      </c>
      <c r="R13" s="41">
        <f t="shared" si="8"/>
        <v>204</v>
      </c>
      <c r="S13" s="43" t="str">
        <f t="shared" si="9"/>
        <v>B</v>
      </c>
      <c r="T13" s="36">
        <f t="shared" si="10"/>
        <v>1854</v>
      </c>
    </row>
    <row r="14" spans="1:20" x14ac:dyDescent="0.25">
      <c r="A14" s="29">
        <v>12</v>
      </c>
      <c r="B14" s="30">
        <v>6</v>
      </c>
      <c r="C14" s="31" t="s">
        <v>56</v>
      </c>
      <c r="D14" s="32">
        <v>7024078</v>
      </c>
      <c r="E14" s="33" t="s">
        <v>26</v>
      </c>
      <c r="F14" s="32" t="s">
        <v>38</v>
      </c>
      <c r="G14" s="34" t="s">
        <v>35</v>
      </c>
      <c r="H14" s="35" t="s">
        <v>36</v>
      </c>
      <c r="I14" s="36">
        <v>2471</v>
      </c>
      <c r="J14" s="37">
        <f t="shared" si="0"/>
        <v>12</v>
      </c>
      <c r="K14" s="38">
        <f t="shared" si="1"/>
        <v>-345</v>
      </c>
      <c r="L14" s="39">
        <f t="shared" si="2"/>
        <v>2</v>
      </c>
      <c r="M14" s="40">
        <f t="shared" si="3"/>
        <v>6</v>
      </c>
      <c r="N14" s="41">
        <f t="shared" si="4"/>
        <v>0</v>
      </c>
      <c r="O14" s="42">
        <f t="shared" si="5"/>
        <v>0</v>
      </c>
      <c r="P14" s="40">
        <f t="shared" si="6"/>
        <v>3</v>
      </c>
      <c r="Q14" s="40">
        <f t="shared" si="7"/>
        <v>-114</v>
      </c>
      <c r="R14" s="41">
        <f t="shared" si="8"/>
        <v>-111</v>
      </c>
      <c r="S14" s="43" t="str">
        <f t="shared" si="9"/>
        <v>B</v>
      </c>
      <c r="T14" s="36">
        <f t="shared" si="10"/>
        <v>2360</v>
      </c>
    </row>
    <row r="15" spans="1:20" x14ac:dyDescent="0.25">
      <c r="A15" s="29">
        <v>13</v>
      </c>
      <c r="B15" s="30">
        <v>10</v>
      </c>
      <c r="C15" s="31" t="s">
        <v>57</v>
      </c>
      <c r="D15" s="32">
        <v>7031431</v>
      </c>
      <c r="E15" s="33" t="s">
        <v>26</v>
      </c>
      <c r="F15" s="32" t="s">
        <v>58</v>
      </c>
      <c r="G15" s="34" t="s">
        <v>35</v>
      </c>
      <c r="H15" s="35" t="s">
        <v>39</v>
      </c>
      <c r="I15" s="36">
        <v>2192</v>
      </c>
      <c r="J15" s="37">
        <f t="shared" si="0"/>
        <v>12</v>
      </c>
      <c r="K15" s="38">
        <f t="shared" si="1"/>
        <v>-396</v>
      </c>
      <c r="L15" s="39">
        <f t="shared" si="2"/>
        <v>2</v>
      </c>
      <c r="M15" s="40">
        <f t="shared" si="3"/>
        <v>6</v>
      </c>
      <c r="N15" s="41">
        <f t="shared" si="4"/>
        <v>0</v>
      </c>
      <c r="O15" s="42">
        <f t="shared" si="5"/>
        <v>0</v>
      </c>
      <c r="P15" s="40">
        <f t="shared" si="6"/>
        <v>2</v>
      </c>
      <c r="Q15" s="40">
        <f t="shared" si="7"/>
        <v>-114</v>
      </c>
      <c r="R15" s="41">
        <f t="shared" si="8"/>
        <v>-112</v>
      </c>
      <c r="S15" s="43" t="str">
        <f t="shared" si="9"/>
        <v>B</v>
      </c>
      <c r="T15" s="36">
        <f t="shared" si="10"/>
        <v>2080</v>
      </c>
    </row>
    <row r="16" spans="1:20" x14ac:dyDescent="0.25">
      <c r="A16" s="29">
        <v>14</v>
      </c>
      <c r="B16" s="30">
        <v>14</v>
      </c>
      <c r="C16" s="31" t="s">
        <v>59</v>
      </c>
      <c r="D16" s="32">
        <v>7019309</v>
      </c>
      <c r="E16" s="33" t="s">
        <v>26</v>
      </c>
      <c r="F16" s="32" t="s">
        <v>54</v>
      </c>
      <c r="G16" s="34" t="s">
        <v>35</v>
      </c>
      <c r="H16" s="35" t="s">
        <v>55</v>
      </c>
      <c r="I16" s="36">
        <v>1650</v>
      </c>
      <c r="J16" s="37">
        <f t="shared" si="0"/>
        <v>8</v>
      </c>
      <c r="K16" s="38">
        <f t="shared" si="1"/>
        <v>-648</v>
      </c>
      <c r="L16" s="39">
        <f t="shared" si="2"/>
        <v>0</v>
      </c>
      <c r="M16" s="40">
        <f t="shared" si="3"/>
        <v>8</v>
      </c>
      <c r="N16" s="41">
        <f t="shared" si="4"/>
        <v>0</v>
      </c>
      <c r="O16" s="42">
        <f t="shared" si="5"/>
        <v>0</v>
      </c>
      <c r="P16" s="40">
        <f t="shared" si="6"/>
        <v>1</v>
      </c>
      <c r="Q16" s="40">
        <f t="shared" si="7"/>
        <v>0</v>
      </c>
      <c r="R16" s="41">
        <f t="shared" si="8"/>
        <v>1</v>
      </c>
      <c r="S16" s="43" t="str">
        <f t="shared" si="9"/>
        <v>C</v>
      </c>
      <c r="T16" s="36">
        <f t="shared" si="10"/>
        <v>1651</v>
      </c>
    </row>
    <row r="18" spans="1:1" x14ac:dyDescent="0.25">
      <c r="A18" t="s">
        <v>60</v>
      </c>
    </row>
  </sheetData>
  <pageMargins left="0.70866141732283472" right="0.70866141732283472" top="0.74803149606299213" bottom="0.74803149606299213" header="0.31496062992125984" footer="0.31496062992125984"/>
  <pageSetup paperSize="119" scale="97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Utilisateur</cp:lastModifiedBy>
  <cp:lastPrinted>2017-07-15T00:03:39Z</cp:lastPrinted>
  <dcterms:created xsi:type="dcterms:W3CDTF">2017-07-10T01:58:49Z</dcterms:created>
  <dcterms:modified xsi:type="dcterms:W3CDTF">2017-07-15T00:03:44Z</dcterms:modified>
</cp:coreProperties>
</file>